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 2025 зима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66" i="1" l="1"/>
  <c r="D166" i="1"/>
  <c r="E166" i="1"/>
  <c r="F166" i="1"/>
  <c r="G166" i="1"/>
  <c r="H166" i="1"/>
  <c r="I166" i="1"/>
  <c r="J166" i="1"/>
  <c r="K166" i="1"/>
  <c r="L166" i="1"/>
  <c r="L289" i="1" l="1"/>
  <c r="K289" i="1"/>
  <c r="J289" i="1"/>
  <c r="I289" i="1"/>
  <c r="H289" i="1"/>
  <c r="G289" i="1"/>
  <c r="F289" i="1"/>
  <c r="E289" i="1"/>
  <c r="D289" i="1"/>
  <c r="C289" i="1"/>
  <c r="L284" i="1"/>
  <c r="K284" i="1"/>
  <c r="J284" i="1"/>
  <c r="I284" i="1"/>
  <c r="H284" i="1"/>
  <c r="G284" i="1"/>
  <c r="F284" i="1"/>
  <c r="E284" i="1"/>
  <c r="D284" i="1"/>
  <c r="C284" i="1"/>
  <c r="L276" i="1"/>
  <c r="K276" i="1"/>
  <c r="J276" i="1"/>
  <c r="I276" i="1"/>
  <c r="H276" i="1"/>
  <c r="G276" i="1"/>
  <c r="F276" i="1"/>
  <c r="E276" i="1"/>
  <c r="L272" i="1"/>
  <c r="L291" i="1" s="1"/>
  <c r="K272" i="1"/>
  <c r="K291" i="1" s="1"/>
  <c r="J272" i="1"/>
  <c r="J291" i="1" s="1"/>
  <c r="I272" i="1"/>
  <c r="I291" i="1" s="1"/>
  <c r="H272" i="1"/>
  <c r="H291" i="1" s="1"/>
  <c r="G272" i="1"/>
  <c r="G291" i="1" s="1"/>
  <c r="F272" i="1"/>
  <c r="F291" i="1" s="1"/>
  <c r="E272" i="1"/>
  <c r="E291" i="1" s="1"/>
  <c r="D272" i="1"/>
  <c r="C272" i="1"/>
  <c r="L261" i="1"/>
  <c r="K261" i="1"/>
  <c r="J261" i="1"/>
  <c r="I261" i="1"/>
  <c r="H261" i="1"/>
  <c r="G261" i="1"/>
  <c r="F261" i="1"/>
  <c r="E261" i="1"/>
  <c r="D261" i="1"/>
  <c r="C261" i="1"/>
  <c r="L256" i="1"/>
  <c r="K256" i="1"/>
  <c r="J256" i="1"/>
  <c r="I256" i="1"/>
  <c r="H256" i="1"/>
  <c r="G256" i="1"/>
  <c r="F256" i="1"/>
  <c r="E256" i="1"/>
  <c r="D256" i="1"/>
  <c r="C256" i="1"/>
  <c r="L246" i="1"/>
  <c r="K246" i="1"/>
  <c r="J246" i="1"/>
  <c r="I246" i="1"/>
  <c r="H246" i="1"/>
  <c r="G246" i="1"/>
  <c r="F246" i="1"/>
  <c r="E246" i="1"/>
  <c r="L242" i="1"/>
  <c r="L263" i="1" s="1"/>
  <c r="K242" i="1"/>
  <c r="K263" i="1" s="1"/>
  <c r="J242" i="1"/>
  <c r="J263" i="1" s="1"/>
  <c r="I242" i="1"/>
  <c r="I263" i="1" s="1"/>
  <c r="H242" i="1"/>
  <c r="H263" i="1" s="1"/>
  <c r="G242" i="1"/>
  <c r="G263" i="1" s="1"/>
  <c r="F242" i="1"/>
  <c r="F263" i="1" s="1"/>
  <c r="E242" i="1"/>
  <c r="E263" i="1" s="1"/>
  <c r="D242" i="1"/>
  <c r="C242" i="1"/>
  <c r="L230" i="1"/>
  <c r="K230" i="1"/>
  <c r="J230" i="1"/>
  <c r="I230" i="1"/>
  <c r="H230" i="1"/>
  <c r="G230" i="1"/>
  <c r="F230" i="1"/>
  <c r="E230" i="1"/>
  <c r="D230" i="1"/>
  <c r="C230" i="1"/>
  <c r="L225" i="1"/>
  <c r="K225" i="1"/>
  <c r="J225" i="1"/>
  <c r="I225" i="1"/>
  <c r="H225" i="1"/>
  <c r="G225" i="1"/>
  <c r="F225" i="1"/>
  <c r="E225" i="1"/>
  <c r="D225" i="1"/>
  <c r="C225" i="1"/>
  <c r="K216" i="1"/>
  <c r="H216" i="1"/>
  <c r="G216" i="1"/>
  <c r="F216" i="1"/>
  <c r="E216" i="1"/>
  <c r="L211" i="1"/>
  <c r="K211" i="1"/>
  <c r="J211" i="1"/>
  <c r="I211" i="1"/>
  <c r="H211" i="1"/>
  <c r="G211" i="1"/>
  <c r="F211" i="1"/>
  <c r="E211" i="1"/>
  <c r="D211" i="1"/>
  <c r="C211" i="1"/>
  <c r="L201" i="1"/>
  <c r="K201" i="1"/>
  <c r="J201" i="1"/>
  <c r="I201" i="1"/>
  <c r="H201" i="1"/>
  <c r="G201" i="1"/>
  <c r="F201" i="1"/>
  <c r="E201" i="1"/>
  <c r="D201" i="1"/>
  <c r="C201" i="1"/>
  <c r="L196" i="1"/>
  <c r="K196" i="1"/>
  <c r="J196" i="1"/>
  <c r="I196" i="1"/>
  <c r="H196" i="1"/>
  <c r="G196" i="1"/>
  <c r="F196" i="1"/>
  <c r="E196" i="1"/>
  <c r="D196" i="1"/>
  <c r="C196" i="1"/>
  <c r="L187" i="1"/>
  <c r="K187" i="1"/>
  <c r="J187" i="1"/>
  <c r="I187" i="1"/>
  <c r="H187" i="1"/>
  <c r="G187" i="1"/>
  <c r="F187" i="1"/>
  <c r="E187" i="1"/>
  <c r="L183" i="1"/>
  <c r="L203" i="1" s="1"/>
  <c r="K183" i="1"/>
  <c r="K203" i="1" s="1"/>
  <c r="J183" i="1"/>
  <c r="J203" i="1" s="1"/>
  <c r="I183" i="1"/>
  <c r="I203" i="1" s="1"/>
  <c r="H183" i="1"/>
  <c r="H203" i="1" s="1"/>
  <c r="G183" i="1"/>
  <c r="G203" i="1" s="1"/>
  <c r="F183" i="1"/>
  <c r="F203" i="1" s="1"/>
  <c r="E183" i="1"/>
  <c r="E203" i="1" s="1"/>
  <c r="D183" i="1"/>
  <c r="C183" i="1"/>
  <c r="L171" i="1"/>
  <c r="K171" i="1"/>
  <c r="J171" i="1"/>
  <c r="I171" i="1"/>
  <c r="H171" i="1"/>
  <c r="G171" i="1"/>
  <c r="F171" i="1"/>
  <c r="E171" i="1"/>
  <c r="D171" i="1"/>
  <c r="C171" i="1"/>
  <c r="L157" i="1"/>
  <c r="K157" i="1"/>
  <c r="J157" i="1"/>
  <c r="I157" i="1"/>
  <c r="H157" i="1"/>
  <c r="G157" i="1"/>
  <c r="F157" i="1"/>
  <c r="E157" i="1"/>
  <c r="L153" i="1"/>
  <c r="L173" i="1" s="1"/>
  <c r="K153" i="1"/>
  <c r="K173" i="1" s="1"/>
  <c r="J153" i="1"/>
  <c r="J173" i="1" s="1"/>
  <c r="I153" i="1"/>
  <c r="I173" i="1" s="1"/>
  <c r="H153" i="1"/>
  <c r="H173" i="1" s="1"/>
  <c r="G153" i="1"/>
  <c r="G173" i="1" s="1"/>
  <c r="F153" i="1"/>
  <c r="F173" i="1" s="1"/>
  <c r="E153" i="1"/>
  <c r="E173" i="1" s="1"/>
  <c r="D153" i="1"/>
  <c r="C153" i="1"/>
  <c r="L142" i="1"/>
  <c r="K142" i="1"/>
  <c r="J142" i="1"/>
  <c r="I142" i="1"/>
  <c r="D142" i="1"/>
  <c r="C142" i="1"/>
  <c r="L137" i="1"/>
  <c r="K137" i="1"/>
  <c r="J137" i="1"/>
  <c r="I137" i="1"/>
  <c r="H137" i="1"/>
  <c r="G137" i="1"/>
  <c r="F137" i="1"/>
  <c r="E137" i="1"/>
  <c r="D137" i="1"/>
  <c r="C137" i="1"/>
  <c r="K128" i="1"/>
  <c r="J128" i="1"/>
  <c r="H128" i="1"/>
  <c r="G128" i="1"/>
  <c r="F128" i="1"/>
  <c r="E128" i="1"/>
  <c r="L124" i="1"/>
  <c r="K124" i="1"/>
  <c r="J124" i="1"/>
  <c r="I124" i="1"/>
  <c r="I144" i="1" s="1"/>
  <c r="H124" i="1"/>
  <c r="H144" i="1" s="1"/>
  <c r="G124" i="1"/>
  <c r="G144" i="1" s="1"/>
  <c r="F124" i="1"/>
  <c r="F144" i="1" s="1"/>
  <c r="E124" i="1"/>
  <c r="E144" i="1" s="1"/>
  <c r="D124" i="1"/>
  <c r="C124" i="1"/>
  <c r="L114" i="1"/>
  <c r="K114" i="1"/>
  <c r="J114" i="1"/>
  <c r="I114" i="1"/>
  <c r="H114" i="1"/>
  <c r="G114" i="1"/>
  <c r="F114" i="1"/>
  <c r="E114" i="1"/>
  <c r="D114" i="1"/>
  <c r="C114" i="1"/>
  <c r="L109" i="1"/>
  <c r="K109" i="1"/>
  <c r="J109" i="1"/>
  <c r="I109" i="1"/>
  <c r="H109" i="1"/>
  <c r="G109" i="1"/>
  <c r="F109" i="1"/>
  <c r="E109" i="1"/>
  <c r="D109" i="1"/>
  <c r="C109" i="1"/>
  <c r="L99" i="1"/>
  <c r="K99" i="1"/>
  <c r="J99" i="1"/>
  <c r="I99" i="1"/>
  <c r="H99" i="1"/>
  <c r="G99" i="1"/>
  <c r="F99" i="1"/>
  <c r="E99" i="1"/>
  <c r="L94" i="1"/>
  <c r="L116" i="1" s="1"/>
  <c r="K94" i="1"/>
  <c r="K116" i="1" s="1"/>
  <c r="J94" i="1"/>
  <c r="J116" i="1" s="1"/>
  <c r="I94" i="1"/>
  <c r="I116" i="1" s="1"/>
  <c r="H94" i="1"/>
  <c r="H116" i="1" s="1"/>
  <c r="G94" i="1"/>
  <c r="G116" i="1" s="1"/>
  <c r="F94" i="1"/>
  <c r="F116" i="1" s="1"/>
  <c r="E94" i="1"/>
  <c r="E116" i="1" s="1"/>
  <c r="D94" i="1"/>
  <c r="C94" i="1"/>
  <c r="L84" i="1"/>
  <c r="K84" i="1"/>
  <c r="J84" i="1"/>
  <c r="I84" i="1"/>
  <c r="H84" i="1"/>
  <c r="G84" i="1"/>
  <c r="F84" i="1"/>
  <c r="E84" i="1"/>
  <c r="D84" i="1"/>
  <c r="C84" i="1"/>
  <c r="K79" i="1"/>
  <c r="J79" i="1"/>
  <c r="I79" i="1"/>
  <c r="H79" i="1"/>
  <c r="G79" i="1"/>
  <c r="F79" i="1"/>
  <c r="E79" i="1"/>
  <c r="D79" i="1"/>
  <c r="C79" i="1"/>
  <c r="L70" i="1"/>
  <c r="K70" i="1"/>
  <c r="J70" i="1"/>
  <c r="I70" i="1"/>
  <c r="H70" i="1"/>
  <c r="G70" i="1"/>
  <c r="F70" i="1"/>
  <c r="E70" i="1"/>
  <c r="L66" i="1"/>
  <c r="K66" i="1"/>
  <c r="J66" i="1"/>
  <c r="I66" i="1"/>
  <c r="H66" i="1"/>
  <c r="G66" i="1"/>
  <c r="F66" i="1"/>
  <c r="E66" i="1"/>
  <c r="D66" i="1"/>
  <c r="C66" i="1"/>
  <c r="L55" i="1"/>
  <c r="K55" i="1"/>
  <c r="J55" i="1"/>
  <c r="I55" i="1"/>
  <c r="H55" i="1"/>
  <c r="G55" i="1"/>
  <c r="F55" i="1"/>
  <c r="E55" i="1"/>
  <c r="D55" i="1"/>
  <c r="C55" i="1"/>
  <c r="L50" i="1"/>
  <c r="K50" i="1"/>
  <c r="J50" i="1"/>
  <c r="I50" i="1"/>
  <c r="H50" i="1"/>
  <c r="G50" i="1"/>
  <c r="F50" i="1"/>
  <c r="E50" i="1"/>
  <c r="D50" i="1"/>
  <c r="C50" i="1"/>
  <c r="L42" i="1"/>
  <c r="K42" i="1"/>
  <c r="J42" i="1"/>
  <c r="I42" i="1"/>
  <c r="H42" i="1"/>
  <c r="G42" i="1"/>
  <c r="F42" i="1"/>
  <c r="E42" i="1"/>
  <c r="L38" i="1"/>
  <c r="K38" i="1"/>
  <c r="J38" i="1"/>
  <c r="I38" i="1"/>
  <c r="H38" i="1"/>
  <c r="G38" i="1"/>
  <c r="F38" i="1"/>
  <c r="E38" i="1"/>
  <c r="E57" i="1" s="1"/>
  <c r="D38" i="1"/>
  <c r="C38" i="1"/>
  <c r="L26" i="1"/>
  <c r="K26" i="1"/>
  <c r="J26" i="1"/>
  <c r="I26" i="1"/>
  <c r="H26" i="1"/>
  <c r="G26" i="1"/>
  <c r="F26" i="1"/>
  <c r="D26" i="1"/>
  <c r="C26" i="1"/>
  <c r="L20" i="1"/>
  <c r="K20" i="1"/>
  <c r="J20" i="1"/>
  <c r="I20" i="1"/>
  <c r="H20" i="1"/>
  <c r="G20" i="1"/>
  <c r="F20" i="1"/>
  <c r="E20" i="1"/>
  <c r="D20" i="1"/>
  <c r="C20" i="1"/>
  <c r="L8" i="1"/>
  <c r="K8" i="1"/>
  <c r="J8" i="1"/>
  <c r="I8" i="1"/>
  <c r="H8" i="1"/>
  <c r="G8" i="1"/>
  <c r="F8" i="1"/>
  <c r="E8" i="1"/>
  <c r="D8" i="1"/>
  <c r="C8" i="1"/>
  <c r="K144" i="1" l="1"/>
  <c r="L144" i="1"/>
  <c r="J144" i="1"/>
  <c r="K57" i="1"/>
  <c r="J57" i="1"/>
  <c r="I57" i="1"/>
  <c r="H57" i="1"/>
  <c r="F57" i="1"/>
  <c r="L57" i="1"/>
  <c r="G57" i="1"/>
  <c r="E28" i="1"/>
  <c r="G28" i="1"/>
  <c r="I28" i="1"/>
  <c r="K28" i="1"/>
  <c r="F28" i="1"/>
  <c r="H28" i="1"/>
  <c r="J28" i="1"/>
  <c r="L28" i="1"/>
  <c r="F86" i="1"/>
  <c r="H86" i="1"/>
  <c r="J86" i="1"/>
  <c r="L86" i="1"/>
  <c r="E86" i="1"/>
  <c r="G86" i="1"/>
  <c r="I86" i="1"/>
  <c r="K86" i="1"/>
  <c r="E232" i="1"/>
  <c r="G232" i="1"/>
  <c r="I232" i="1"/>
  <c r="K232" i="1"/>
  <c r="J232" i="1"/>
  <c r="L232" i="1"/>
  <c r="F232" i="1"/>
  <c r="H232" i="1"/>
  <c r="G297" i="1" l="1"/>
  <c r="I295" i="1"/>
  <c r="I297" i="1" s="1"/>
  <c r="E295" i="1"/>
  <c r="E297" i="1" s="1"/>
  <c r="J295" i="1"/>
  <c r="J297" i="1" s="1"/>
  <c r="F295" i="1"/>
  <c r="F297" i="1" s="1"/>
  <c r="L295" i="1"/>
  <c r="L297" i="1" s="1"/>
  <c r="H297" i="1"/>
  <c r="K295" i="1"/>
  <c r="K297" i="1" s="1"/>
</calcChain>
</file>

<file path=xl/sharedStrings.xml><?xml version="1.0" encoding="utf-8"?>
<sst xmlns="http://schemas.openxmlformats.org/spreadsheetml/2006/main" count="614" uniqueCount="196">
  <si>
    <t xml:space="preserve"> 1 неделя, 1 день</t>
  </si>
  <si>
    <t>Приём пищи</t>
  </si>
  <si>
    <t>Выход блюда</t>
  </si>
  <si>
    <t>Белки</t>
  </si>
  <si>
    <t>Жиры</t>
  </si>
  <si>
    <t>Углеводы</t>
  </si>
  <si>
    <t>К/кал</t>
  </si>
  <si>
    <t>№ рецепт.</t>
  </si>
  <si>
    <t>я/с</t>
  </si>
  <si>
    <t xml:space="preserve">Наименование </t>
  </si>
  <si>
    <t>ясли</t>
  </si>
  <si>
    <t>сад</t>
  </si>
  <si>
    <t>я</t>
  </si>
  <si>
    <t>с</t>
  </si>
  <si>
    <t>Завтрак</t>
  </si>
  <si>
    <t>8.00 - 8.25</t>
  </si>
  <si>
    <t>Омлет запеченый</t>
  </si>
  <si>
    <t>2/6</t>
  </si>
  <si>
    <t>1/1</t>
  </si>
  <si>
    <t>3/13</t>
  </si>
  <si>
    <t>Чай с молоком</t>
  </si>
  <si>
    <t>12/10</t>
  </si>
  <si>
    <t>Итого за завтрак</t>
  </si>
  <si>
    <t xml:space="preserve"> Суммарные объемы порций  (не менее)</t>
  </si>
  <si>
    <t>II  завтрак</t>
  </si>
  <si>
    <t>10.00</t>
  </si>
  <si>
    <t>16/10</t>
  </si>
  <si>
    <t>Итого за II завтрак</t>
  </si>
  <si>
    <t>Обед</t>
  </si>
  <si>
    <t>11.45 - 12.45</t>
  </si>
  <si>
    <t>Суп картофельный со сметаной</t>
  </si>
  <si>
    <t>12/2</t>
  </si>
  <si>
    <t>Капуста тушеная</t>
  </si>
  <si>
    <t>8/3</t>
  </si>
  <si>
    <t>Фрикадельки  из мяса говядины припущенные</t>
  </si>
  <si>
    <t>22/8</t>
  </si>
  <si>
    <t>Компот из сухофруктов витаминизированный</t>
  </si>
  <si>
    <t>6/10</t>
  </si>
  <si>
    <t>Хлеб пшеничный обогащ( валитек-8)</t>
  </si>
  <si>
    <t>8/13</t>
  </si>
  <si>
    <t xml:space="preserve">Хлеб дарницкий </t>
  </si>
  <si>
    <t>Итого за обед</t>
  </si>
  <si>
    <t>Полдник</t>
  </si>
  <si>
    <t>15.25 - 15.35</t>
  </si>
  <si>
    <t>Каша рисовая молочная с маслом сливочным</t>
  </si>
  <si>
    <t>7/4</t>
  </si>
  <si>
    <t xml:space="preserve"> </t>
  </si>
  <si>
    <t>Итого за полдник</t>
  </si>
  <si>
    <t>Итого за весь день</t>
  </si>
  <si>
    <t xml:space="preserve"> 1 неделя, 2 день</t>
  </si>
  <si>
    <t xml:space="preserve">8.00 - 8.25 </t>
  </si>
  <si>
    <t xml:space="preserve">Пудинг из творога с морковью </t>
  </si>
  <si>
    <t>18/5</t>
  </si>
  <si>
    <r>
      <rPr>
        <sz val="10"/>
        <color theme="1"/>
        <rFont val="Calibri"/>
        <charset val="204"/>
        <scheme val="minor"/>
      </rPr>
      <t>Батон обогащ 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  с маслом  сливочным</t>
    </r>
  </si>
  <si>
    <t>1/13</t>
  </si>
  <si>
    <t xml:space="preserve">Какао с молоком </t>
  </si>
  <si>
    <t>14/10</t>
  </si>
  <si>
    <r>
      <rPr>
        <sz val="10"/>
        <color theme="1"/>
        <rFont val="Calibri"/>
        <charset val="204"/>
        <scheme val="minor"/>
      </rPr>
      <t>Фрукт  (</t>
    </r>
    <r>
      <rPr>
        <i/>
        <sz val="10"/>
        <color theme="1"/>
        <rFont val="Calibri"/>
        <charset val="204"/>
        <scheme val="minor"/>
      </rPr>
      <t>плод свежий</t>
    </r>
    <r>
      <rPr>
        <sz val="10"/>
        <color theme="1"/>
        <rFont val="Calibri"/>
        <charset val="204"/>
        <scheme val="minor"/>
      </rPr>
      <t>)</t>
    </r>
  </si>
  <si>
    <t>15/10</t>
  </si>
  <si>
    <t>Суп с клецками</t>
  </si>
  <si>
    <t>6</t>
  </si>
  <si>
    <t>Котлета из мяса куры</t>
  </si>
  <si>
    <t>5/9</t>
  </si>
  <si>
    <t>Сложный гарнир (картоф.пюре + туш.капуста)</t>
  </si>
  <si>
    <t>3/3+8/3</t>
  </si>
  <si>
    <t>Кисель  витаминизированный</t>
  </si>
  <si>
    <t>17/12</t>
  </si>
  <si>
    <t xml:space="preserve"> 1 неделя, 3 день</t>
  </si>
  <si>
    <t>Каша молочная манная с маслом сливочным</t>
  </si>
  <si>
    <t>5/4</t>
  </si>
  <si>
    <r>
      <rPr>
        <sz val="10"/>
        <color theme="1"/>
        <rFont val="Calibri"/>
        <charset val="204"/>
        <scheme val="minor"/>
      </rPr>
      <t>Батон обогащ(</t>
    </r>
    <r>
      <rPr>
        <i/>
        <sz val="10"/>
        <color theme="1"/>
        <rFont val="Calibri"/>
        <charset val="204"/>
        <scheme val="minor"/>
      </rPr>
      <t>валитек-8</t>
    </r>
    <r>
      <rPr>
        <sz val="10"/>
        <color theme="1"/>
        <rFont val="Calibri"/>
        <charset val="204"/>
        <scheme val="minor"/>
      </rPr>
      <t>) с маслом  слив. и яйцом</t>
    </r>
  </si>
  <si>
    <t>2/13</t>
  </si>
  <si>
    <t>Кофейный напиток с молоком</t>
  </si>
  <si>
    <t>13/10</t>
  </si>
  <si>
    <r>
      <rPr>
        <sz val="10"/>
        <color theme="1"/>
        <rFont val="Calibri"/>
        <charset val="204"/>
        <scheme val="minor"/>
      </rPr>
      <t>Яблоко (</t>
    </r>
    <r>
      <rPr>
        <i/>
        <sz val="10"/>
        <color theme="1"/>
        <rFont val="Calibri"/>
        <charset val="204"/>
        <scheme val="minor"/>
      </rPr>
      <t>плод свежий</t>
    </r>
    <r>
      <rPr>
        <sz val="10"/>
        <color theme="1"/>
        <rFont val="Calibri"/>
        <charset val="204"/>
        <scheme val="minor"/>
      </rPr>
      <t>)</t>
    </r>
  </si>
  <si>
    <t>Суп картофельный с макаронными изделиями</t>
  </si>
  <si>
    <t>18/2</t>
  </si>
  <si>
    <t>Запеканка картофельная, фаршированная отварным мясом кур с овощами</t>
  </si>
  <si>
    <t>6/9</t>
  </si>
  <si>
    <t>Компот из яблок и изюма  витаминизированный</t>
  </si>
  <si>
    <t>2/10</t>
  </si>
  <si>
    <t>Суп молочный с крупой</t>
  </si>
  <si>
    <t>22/2</t>
  </si>
  <si>
    <t xml:space="preserve"> 1 неделя, 4 день</t>
  </si>
  <si>
    <t xml:space="preserve">Чай </t>
  </si>
  <si>
    <t>10/10</t>
  </si>
  <si>
    <r>
      <rPr>
        <sz val="10"/>
        <color theme="1"/>
        <rFont val="Calibri"/>
        <charset val="204"/>
        <scheme val="minor"/>
      </rPr>
      <t xml:space="preserve">Сок фруктовый  </t>
    </r>
    <r>
      <rPr>
        <i/>
        <sz val="10"/>
        <color theme="1"/>
        <rFont val="Calibri"/>
        <charset val="204"/>
        <scheme val="minor"/>
      </rPr>
      <t>(индивидуальная упаковка</t>
    </r>
    <r>
      <rPr>
        <sz val="10"/>
        <color theme="1"/>
        <rFont val="Calibri"/>
        <charset val="204"/>
        <scheme val="minor"/>
      </rPr>
      <t>)</t>
    </r>
  </si>
  <si>
    <t>Суп овощной с мясными фрикадельками со см.</t>
  </si>
  <si>
    <t>15/2</t>
  </si>
  <si>
    <t>Макаронные изделия  отварные</t>
  </si>
  <si>
    <t>43/3</t>
  </si>
  <si>
    <t>Компот из свежих фруктов витаминизированный</t>
  </si>
  <si>
    <t>Хлеб пшеничный обогащ(валитек-8)</t>
  </si>
  <si>
    <t>16/4</t>
  </si>
  <si>
    <t>1 неделя, 5 день</t>
  </si>
  <si>
    <t xml:space="preserve">Прием пищи </t>
  </si>
  <si>
    <t>Свекольник со сметаной на мясном бульоне</t>
  </si>
  <si>
    <t>Гуляш из мяса куры</t>
  </si>
  <si>
    <t>2/9</t>
  </si>
  <si>
    <r>
      <rPr>
        <sz val="10"/>
        <color theme="1"/>
        <rFont val="Calibri"/>
        <charset val="204"/>
        <scheme val="minor"/>
      </rPr>
      <t>Хлеб пшеничный обогащ(</t>
    </r>
    <r>
      <rPr>
        <i/>
        <sz val="10"/>
        <color theme="1"/>
        <rFont val="Calibri"/>
        <charset val="204"/>
        <scheme val="minor"/>
      </rPr>
      <t>валитек-8</t>
    </r>
    <r>
      <rPr>
        <sz val="10"/>
        <color theme="1"/>
        <rFont val="Calibri"/>
        <charset val="204"/>
        <scheme val="minor"/>
      </rPr>
      <t>)</t>
    </r>
  </si>
  <si>
    <t>8/12</t>
  </si>
  <si>
    <t xml:space="preserve"> 2 неделя, 6 день</t>
  </si>
  <si>
    <t>Каша ячневая молочная с маслом сливочным</t>
  </si>
  <si>
    <t>14/4</t>
  </si>
  <si>
    <r>
      <rPr>
        <sz val="10"/>
        <color theme="1"/>
        <rFont val="Calibri"/>
        <charset val="204"/>
        <scheme val="minor"/>
      </rPr>
      <t xml:space="preserve">Батон обогащ </t>
    </r>
    <r>
      <rPr>
        <i/>
        <sz val="10"/>
        <color theme="1"/>
        <rFont val="Calibri"/>
        <charset val="204"/>
        <scheme val="minor"/>
      </rPr>
      <t>( валитек-8)</t>
    </r>
    <r>
      <rPr>
        <sz val="10"/>
        <color theme="1"/>
        <rFont val="Calibri"/>
        <charset val="204"/>
        <scheme val="minor"/>
      </rPr>
      <t xml:space="preserve"> с сыром (10/10)</t>
    </r>
  </si>
  <si>
    <t>Какао с молоком</t>
  </si>
  <si>
    <t>Котлета из мяса говядины</t>
  </si>
  <si>
    <t>Хлеб дарницкий</t>
  </si>
  <si>
    <t>Рагу из овощей</t>
  </si>
  <si>
    <t>18/3</t>
  </si>
  <si>
    <t xml:space="preserve"> 2 неделя, 7 день</t>
  </si>
  <si>
    <r>
      <rPr>
        <sz val="10"/>
        <color theme="1"/>
        <rFont val="Calibri"/>
        <charset val="204"/>
        <scheme val="minor"/>
      </rPr>
      <t>Батон обогащ (</t>
    </r>
    <r>
      <rPr>
        <i/>
        <sz val="10"/>
        <color theme="1"/>
        <rFont val="Calibri"/>
        <charset val="204"/>
        <scheme val="minor"/>
      </rPr>
      <t>валитек-8</t>
    </r>
    <r>
      <rPr>
        <sz val="10"/>
        <color theme="1"/>
        <rFont val="Calibri"/>
        <charset val="204"/>
        <scheme val="minor"/>
      </rPr>
      <t>) с маслом сливочным</t>
    </r>
  </si>
  <si>
    <t>Фрукт  (плод свежий)</t>
  </si>
  <si>
    <t>14/2</t>
  </si>
  <si>
    <t>Котлета рыбная</t>
  </si>
  <si>
    <t>9/7</t>
  </si>
  <si>
    <t>Картофельное пюре</t>
  </si>
  <si>
    <t>3/3</t>
  </si>
  <si>
    <t>Компот из яблок и изюма витаминизированный</t>
  </si>
  <si>
    <t>1/12+18/12</t>
  </si>
  <si>
    <t xml:space="preserve"> 2 неделя, 8 день</t>
  </si>
  <si>
    <r>
      <rPr>
        <sz val="10"/>
        <color theme="1"/>
        <rFont val="Calibri"/>
        <charset val="204"/>
        <scheme val="minor"/>
      </rPr>
      <t>Батон обогащ (</t>
    </r>
    <r>
      <rPr>
        <i/>
        <sz val="10"/>
        <color theme="1"/>
        <rFont val="Calibri"/>
        <charset val="204"/>
        <scheme val="minor"/>
      </rPr>
      <t>валитек-8</t>
    </r>
    <r>
      <rPr>
        <sz val="10"/>
        <color theme="1"/>
        <rFont val="Calibri"/>
        <charset val="204"/>
        <scheme val="minor"/>
      </rPr>
      <t>) с маслом слив. и яйцом</t>
    </r>
  </si>
  <si>
    <t>Зеленый горошек</t>
  </si>
  <si>
    <t>Щи из свежей капусты со сметаной</t>
  </si>
  <si>
    <t>6/2</t>
  </si>
  <si>
    <t>Плов из мяса кур</t>
  </si>
  <si>
    <t>4/9</t>
  </si>
  <si>
    <t>Чай сладкий</t>
  </si>
  <si>
    <t xml:space="preserve"> 2 неделя, 9 день</t>
  </si>
  <si>
    <t>Суфле творожное</t>
  </si>
  <si>
    <t>19/5</t>
  </si>
  <si>
    <t>Борщ со сметаной</t>
  </si>
  <si>
    <t>2/2</t>
  </si>
  <si>
    <r>
      <rPr>
        <sz val="10"/>
        <color theme="1"/>
        <rFont val="Calibri"/>
        <charset val="204"/>
        <scheme val="minor"/>
      </rPr>
      <t>Хлеб дарницкий обогащ 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</t>
    </r>
  </si>
  <si>
    <t>2 неделя, 10 день</t>
  </si>
  <si>
    <t>18/4</t>
  </si>
  <si>
    <r>
      <rPr>
        <sz val="10"/>
        <color theme="1"/>
        <rFont val="Calibri"/>
        <charset val="204"/>
        <scheme val="minor"/>
      </rPr>
      <t>Батон обогащ(</t>
    </r>
    <r>
      <rPr>
        <i/>
        <sz val="10"/>
        <color theme="1"/>
        <rFont val="Calibri"/>
        <charset val="204"/>
        <scheme val="minor"/>
      </rPr>
      <t>валитек-8</t>
    </r>
    <r>
      <rPr>
        <sz val="10"/>
        <color theme="1"/>
        <rFont val="Calibri"/>
        <charset val="204"/>
        <scheme val="minor"/>
      </rPr>
      <t>)с сыром (10/10)</t>
    </r>
  </si>
  <si>
    <t>Суп картофельный с бобовыми</t>
  </si>
  <si>
    <t>17/2</t>
  </si>
  <si>
    <t>Рагу из мяса кур</t>
  </si>
  <si>
    <t>3/9</t>
  </si>
  <si>
    <t>Пирожок печеный  из дрож. теста с повидлом</t>
  </si>
  <si>
    <t>Калорийности по 10 дневному меню</t>
  </si>
  <si>
    <t>Я</t>
  </si>
  <si>
    <t>С</t>
  </si>
  <si>
    <t>фактически  в день</t>
  </si>
  <si>
    <t>физиологические нормы</t>
  </si>
  <si>
    <t>% выполнения норм</t>
  </si>
  <si>
    <r>
      <t>Батон обогащ 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 с повидлом (10/15)</t>
    </r>
  </si>
  <si>
    <t>Кофейный напиток</t>
  </si>
  <si>
    <t>Напиток яблочно-лимонный</t>
  </si>
  <si>
    <t>Каша гречневая рассыпчатая с овощами</t>
  </si>
  <si>
    <t>44/3</t>
  </si>
  <si>
    <t>122</t>
  </si>
  <si>
    <t>Чай</t>
  </si>
  <si>
    <t>Сгущенное молоко</t>
  </si>
  <si>
    <t>Каша "Ассорти" рис+пшено</t>
  </si>
  <si>
    <t>16.4</t>
  </si>
  <si>
    <t>Напиток из шиповника</t>
  </si>
  <si>
    <t>Соус томатный</t>
  </si>
  <si>
    <t>9/11</t>
  </si>
  <si>
    <t>Пирожок  с яблоками</t>
  </si>
  <si>
    <t>Суп молочный с вермишелью</t>
  </si>
  <si>
    <t>21.2</t>
  </si>
  <si>
    <r>
      <t>Батон обогащ(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 с сыром</t>
    </r>
  </si>
  <si>
    <t>Напиток витаминный "Витошка"</t>
  </si>
  <si>
    <t>17/10</t>
  </si>
  <si>
    <t>Биточки рыбные</t>
  </si>
  <si>
    <t>Каша рисовая рассыпчатая</t>
  </si>
  <si>
    <t>45/3</t>
  </si>
  <si>
    <t>Каша геркулесовая молочная</t>
  </si>
  <si>
    <t>Каша пшеничная мол. с маслом  сливочным</t>
  </si>
  <si>
    <t>15/4</t>
  </si>
  <si>
    <r>
      <t>Батон обогащ(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 с повидлом</t>
    </r>
  </si>
  <si>
    <t>1.2+5.2</t>
  </si>
  <si>
    <t>Сдоба обыкновенная</t>
  </si>
  <si>
    <t>Суп кудрявый со сметаной</t>
  </si>
  <si>
    <t>37/2</t>
  </si>
  <si>
    <t>14/8</t>
  </si>
  <si>
    <t>Соус шоколадный</t>
  </si>
  <si>
    <t>Суп из овощей со сметаной</t>
  </si>
  <si>
    <t>Суфле из мяса куры</t>
  </si>
  <si>
    <t>8/9</t>
  </si>
  <si>
    <t>Каша гречневая молочная</t>
  </si>
  <si>
    <t>2/4</t>
  </si>
  <si>
    <t>Каша пшенная с маслом сливочным</t>
  </si>
  <si>
    <t>11/4</t>
  </si>
  <si>
    <t>Сок фруктовый</t>
  </si>
  <si>
    <t>Пирожок  с картошкой</t>
  </si>
  <si>
    <t>23</t>
  </si>
  <si>
    <r>
      <t>Батон обогащ (</t>
    </r>
    <r>
      <rPr>
        <i/>
        <sz val="10"/>
        <color theme="1"/>
        <rFont val="Calibri"/>
        <charset val="204"/>
        <scheme val="minor"/>
      </rPr>
      <t xml:space="preserve"> валитек-8</t>
    </r>
    <r>
      <rPr>
        <sz val="10"/>
        <color theme="1"/>
        <rFont val="Calibri"/>
        <charset val="204"/>
        <scheme val="minor"/>
      </rPr>
      <t>) с повидлом</t>
    </r>
  </si>
  <si>
    <t>Напиток яблочно- лимонный</t>
  </si>
  <si>
    <t>Кисель</t>
  </si>
  <si>
    <t>60</t>
  </si>
  <si>
    <t>Каа "Ассорти" рис+греча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</si>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</sst>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m"/>
  </numFmts>
  <fonts count="14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b/>
      <i/>
      <sz val="11"/>
      <name val="Calibri"/>
      <charset val="204"/>
      <scheme val="minor"/>
    </font>
    <font>
      <sz val="9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0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i/>
      <sz val="10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2" fillId="2" borderId="1" xfId="0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0" fillId="2" borderId="1" xfId="0" applyFill="1" applyBorder="1"/>
    <xf numFmtId="0" fontId="5" fillId="0" borderId="1" xfId="0" applyFont="1" applyBorder="1"/>
    <xf numFmtId="0" fontId="0" fillId="0" borderId="1" xfId="0" applyBorder="1"/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0" fontId="0" fillId="0" borderId="3" xfId="0" applyBorder="1"/>
    <xf numFmtId="0" fontId="6" fillId="0" borderId="1" xfId="0" applyFont="1" applyBorder="1"/>
    <xf numFmtId="0" fontId="2" fillId="0" borderId="1" xfId="0" applyFont="1" applyFill="1" applyBorder="1"/>
    <xf numFmtId="0" fontId="0" fillId="0" borderId="1" xfId="0" applyFill="1" applyBorder="1"/>
    <xf numFmtId="0" fontId="5" fillId="0" borderId="1" xfId="0" applyFont="1" applyFill="1" applyBorder="1"/>
    <xf numFmtId="0" fontId="2" fillId="0" borderId="1" xfId="0" applyFon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/>
    <xf numFmtId="0" fontId="2" fillId="2" borderId="6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6" fillId="0" borderId="1" xfId="0" applyFont="1" applyFill="1" applyBorder="1"/>
    <xf numFmtId="164" fontId="2" fillId="0" borderId="1" xfId="0" applyNumberFormat="1" applyFont="1" applyBorder="1"/>
    <xf numFmtId="164" fontId="3" fillId="3" borderId="1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vertical="top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0" fontId="1" fillId="0" borderId="7" xfId="0" applyFont="1" applyBorder="1" applyAlignment="1">
      <alignment horizontal="center"/>
    </xf>
    <xf numFmtId="164" fontId="3" fillId="2" borderId="0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2" fillId="2" borderId="1" xfId="0" applyNumberFormat="1" applyFont="1" applyFill="1" applyBorder="1"/>
    <xf numFmtId="49" fontId="0" fillId="2" borderId="1" xfId="0" applyNumberFormat="1" applyFill="1" applyBorder="1" applyAlignment="1">
      <alignment horizontal="right"/>
    </xf>
    <xf numFmtId="0" fontId="0" fillId="0" borderId="0" xfId="0" applyBorder="1" applyAlignment="1"/>
    <xf numFmtId="0" fontId="0" fillId="0" borderId="0" xfId="0" applyBorder="1"/>
    <xf numFmtId="49" fontId="3" fillId="2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5" fillId="0" borderId="1" xfId="0" applyNumberFormat="1" applyFont="1" applyBorder="1"/>
    <xf numFmtId="0" fontId="0" fillId="0" borderId="0" xfId="0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NumberFormat="1" applyBorder="1" applyAlignment="1"/>
    <xf numFmtId="2" fontId="0" fillId="0" borderId="0" xfId="0" applyNumberFormat="1" applyBorder="1" applyAlignment="1"/>
    <xf numFmtId="1" fontId="3" fillId="3" borderId="1" xfId="0" applyNumberFormat="1" applyFont="1" applyFill="1" applyBorder="1"/>
    <xf numFmtId="49" fontId="0" fillId="0" borderId="1" xfId="0" applyNumberForma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/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/>
    <xf numFmtId="0" fontId="2" fillId="3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5" fillId="0" borderId="0" xfId="0" applyFont="1" applyBorder="1"/>
    <xf numFmtId="0" fontId="0" fillId="0" borderId="0" xfId="0" applyFill="1" applyBorder="1"/>
    <xf numFmtId="49" fontId="2" fillId="3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0" fillId="0" borderId="0" xfId="0" applyFill="1"/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2" borderId="4" xfId="0" applyFont="1" applyFill="1" applyBorder="1"/>
    <xf numFmtId="164" fontId="3" fillId="2" borderId="4" xfId="0" applyNumberFormat="1" applyFont="1" applyFill="1" applyBorder="1"/>
    <xf numFmtId="0" fontId="5" fillId="0" borderId="4" xfId="0" applyFont="1" applyBorder="1"/>
    <xf numFmtId="0" fontId="5" fillId="0" borderId="1" xfId="0" applyNumberFormat="1" applyFont="1" applyBorder="1"/>
    <xf numFmtId="0" fontId="7" fillId="0" borderId="7" xfId="0" applyFont="1" applyBorder="1" applyAlignment="1">
      <alignment horizontal="right"/>
    </xf>
    <xf numFmtId="0" fontId="9" fillId="0" borderId="0" xfId="0" applyNumberFormat="1" applyFont="1" applyBorder="1" applyAlignment="1"/>
    <xf numFmtId="49" fontId="0" fillId="2" borderId="4" xfId="0" applyNumberForma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0" fontId="10" fillId="3" borderId="1" xfId="0" applyFont="1" applyFill="1" applyBorder="1"/>
    <xf numFmtId="0" fontId="7" fillId="0" borderId="0" xfId="0" applyFont="1" applyBorder="1" applyAlignment="1">
      <alignment horizontal="center"/>
    </xf>
    <xf numFmtId="0" fontId="2" fillId="0" borderId="7" xfId="0" applyFont="1" applyBorder="1" applyAlignment="1"/>
    <xf numFmtId="0" fontId="2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/>
    <xf numFmtId="164" fontId="11" fillId="2" borderId="1" xfId="0" applyNumberFormat="1" applyFont="1" applyFill="1" applyBorder="1"/>
    <xf numFmtId="0" fontId="0" fillId="4" borderId="1" xfId="0" applyFont="1" applyFill="1" applyBorder="1"/>
    <xf numFmtId="1" fontId="1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16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4"/>
  <sheetViews>
    <sheetView tabSelected="1" topLeftCell="A281" workbookViewId="0">
      <selection activeCell="A265" sqref="A265:M291"/>
    </sheetView>
  </sheetViews>
  <sheetFormatPr defaultRowHeight="15"/>
  <cols>
    <col min="2" max="2" width="46" customWidth="1"/>
  </cols>
  <sheetData>
    <row r="1" spans="1:16">
      <c r="A1" s="1"/>
      <c r="B1" s="1"/>
      <c r="C1" s="2" t="s">
        <v>0</v>
      </c>
      <c r="D1" s="2"/>
      <c r="E1" s="2"/>
      <c r="F1" s="2"/>
      <c r="G1" s="1"/>
      <c r="H1" s="1"/>
      <c r="I1" s="1"/>
      <c r="J1" s="1"/>
      <c r="K1" s="1"/>
      <c r="L1" s="1"/>
      <c r="M1" s="54"/>
    </row>
    <row r="2" spans="1:16" ht="26.25">
      <c r="A2" s="3" t="s">
        <v>1</v>
      </c>
      <c r="B2" s="4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5" t="s">
        <v>7</v>
      </c>
    </row>
    <row r="3" spans="1:16">
      <c r="A3" s="3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 t="s">
        <v>13</v>
      </c>
      <c r="I3" s="5" t="s">
        <v>12</v>
      </c>
      <c r="J3" s="5" t="s">
        <v>13</v>
      </c>
      <c r="K3" s="5" t="s">
        <v>12</v>
      </c>
      <c r="L3" s="5" t="s">
        <v>13</v>
      </c>
      <c r="M3" s="56"/>
    </row>
    <row r="4" spans="1:16">
      <c r="A4" s="3"/>
      <c r="B4" s="6" t="s">
        <v>14</v>
      </c>
      <c r="C4" s="7"/>
      <c r="D4" s="7"/>
      <c r="E4" s="7"/>
      <c r="F4" s="7"/>
      <c r="G4" s="7"/>
      <c r="H4" s="7"/>
      <c r="I4" s="7"/>
      <c r="J4" s="7"/>
      <c r="K4" s="7"/>
      <c r="L4" s="7"/>
      <c r="M4" s="57"/>
    </row>
    <row r="5" spans="1:16" ht="25.5">
      <c r="A5" s="8" t="s">
        <v>15</v>
      </c>
      <c r="B5" s="9" t="s">
        <v>16</v>
      </c>
      <c r="C5" s="4">
        <v>100</v>
      </c>
      <c r="D5" s="4">
        <v>100</v>
      </c>
      <c r="E5" s="10">
        <v>9.76</v>
      </c>
      <c r="F5" s="10">
        <v>9.76</v>
      </c>
      <c r="G5" s="10">
        <v>13.15</v>
      </c>
      <c r="H5" s="10">
        <v>13.15</v>
      </c>
      <c r="I5" s="10">
        <v>1.74</v>
      </c>
      <c r="J5" s="10">
        <v>1.74</v>
      </c>
      <c r="K5" s="10">
        <v>104.8</v>
      </c>
      <c r="L5" s="10">
        <v>104.8</v>
      </c>
      <c r="M5" s="58" t="s">
        <v>17</v>
      </c>
    </row>
    <row r="6" spans="1:16">
      <c r="A6" s="11"/>
      <c r="B6" s="4" t="s">
        <v>148</v>
      </c>
      <c r="C6" s="4">
        <v>30</v>
      </c>
      <c r="D6" s="4">
        <v>45</v>
      </c>
      <c r="E6" s="12">
        <v>1.7</v>
      </c>
      <c r="F6" s="13">
        <v>2.5299999999999998</v>
      </c>
      <c r="G6" s="12">
        <v>0.65</v>
      </c>
      <c r="H6" s="12">
        <v>1</v>
      </c>
      <c r="I6" s="12">
        <v>17.12</v>
      </c>
      <c r="J6" s="12">
        <v>25.7</v>
      </c>
      <c r="K6" s="12">
        <v>82</v>
      </c>
      <c r="L6" s="12">
        <v>123</v>
      </c>
      <c r="M6" s="60" t="s">
        <v>66</v>
      </c>
      <c r="N6" s="61"/>
      <c r="O6" s="62"/>
      <c r="P6" s="62"/>
    </row>
    <row r="7" spans="1:16">
      <c r="A7" s="11"/>
      <c r="B7" s="4" t="s">
        <v>149</v>
      </c>
      <c r="C7" s="4">
        <v>180</v>
      </c>
      <c r="D7" s="4">
        <v>200</v>
      </c>
      <c r="E7" s="14">
        <v>2.71</v>
      </c>
      <c r="F7" s="15">
        <v>3</v>
      </c>
      <c r="G7" s="14">
        <v>2.6</v>
      </c>
      <c r="H7" s="14">
        <v>2.9</v>
      </c>
      <c r="I7" s="14">
        <v>12</v>
      </c>
      <c r="J7" s="14">
        <v>13.4</v>
      </c>
      <c r="K7" s="14">
        <v>80.099999999999994</v>
      </c>
      <c r="L7" s="14">
        <v>89</v>
      </c>
      <c r="M7" s="58" t="s">
        <v>73</v>
      </c>
      <c r="N7" s="61"/>
      <c r="O7" s="62"/>
      <c r="P7" s="62"/>
    </row>
    <row r="8" spans="1:16">
      <c r="A8" s="16"/>
      <c r="B8" s="17" t="s">
        <v>22</v>
      </c>
      <c r="C8" s="18">
        <f t="shared" ref="C8:L8" si="0">SUM(C5:C7)</f>
        <v>310</v>
      </c>
      <c r="D8" s="18">
        <f t="shared" si="0"/>
        <v>345</v>
      </c>
      <c r="E8" s="19">
        <f t="shared" si="0"/>
        <v>14.169999999999998</v>
      </c>
      <c r="F8" s="19">
        <f t="shared" si="0"/>
        <v>15.29</v>
      </c>
      <c r="G8" s="19">
        <f t="shared" si="0"/>
        <v>16.400000000000002</v>
      </c>
      <c r="H8" s="19">
        <f t="shared" si="0"/>
        <v>17.05</v>
      </c>
      <c r="I8" s="19">
        <f t="shared" si="0"/>
        <v>30.86</v>
      </c>
      <c r="J8" s="19">
        <f t="shared" si="0"/>
        <v>40.839999999999996</v>
      </c>
      <c r="K8" s="19">
        <f t="shared" si="0"/>
        <v>266.89999999999998</v>
      </c>
      <c r="L8" s="19">
        <f t="shared" si="0"/>
        <v>316.8</v>
      </c>
      <c r="M8" s="63"/>
      <c r="N8" s="62"/>
      <c r="O8" s="62"/>
      <c r="P8" s="62"/>
    </row>
    <row r="9" spans="1:16">
      <c r="A9" s="20"/>
      <c r="B9" s="21" t="s">
        <v>23</v>
      </c>
      <c r="C9" s="22">
        <v>350</v>
      </c>
      <c r="D9" s="23">
        <v>400</v>
      </c>
      <c r="E9" s="24"/>
      <c r="F9" s="24"/>
      <c r="G9" s="24"/>
      <c r="H9" s="24"/>
      <c r="I9" s="24"/>
      <c r="J9" s="24"/>
      <c r="K9" s="64"/>
      <c r="L9" s="64"/>
      <c r="M9" s="65"/>
      <c r="N9" s="62"/>
      <c r="O9" s="62"/>
      <c r="P9" s="62"/>
    </row>
    <row r="10" spans="1:16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6"/>
      <c r="N10" s="62"/>
      <c r="O10" s="62"/>
      <c r="P10" s="62"/>
    </row>
    <row r="11" spans="1:16">
      <c r="A11" s="5" t="s">
        <v>25</v>
      </c>
      <c r="B11" s="4" t="s">
        <v>150</v>
      </c>
      <c r="C11" s="4">
        <v>100</v>
      </c>
      <c r="D11" s="4">
        <v>150</v>
      </c>
      <c r="E11" s="14">
        <v>0.13</v>
      </c>
      <c r="F11" s="15">
        <v>0.2</v>
      </c>
      <c r="G11" s="14">
        <v>0.08</v>
      </c>
      <c r="H11" s="14">
        <v>0.12</v>
      </c>
      <c r="I11" s="14">
        <v>9.1199999999999992</v>
      </c>
      <c r="J11" s="14">
        <v>13.19</v>
      </c>
      <c r="K11" s="14">
        <v>38</v>
      </c>
      <c r="L11" s="14">
        <v>55</v>
      </c>
      <c r="M11" s="66" t="s">
        <v>153</v>
      </c>
      <c r="N11" s="62"/>
      <c r="O11" s="62"/>
      <c r="P11" s="62"/>
    </row>
    <row r="12" spans="1:16">
      <c r="A12" s="17"/>
      <c r="B12" s="17" t="s">
        <v>27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63"/>
      <c r="N12" s="62"/>
      <c r="O12" s="62"/>
      <c r="P12" s="62"/>
    </row>
    <row r="13" spans="1:16">
      <c r="A13" s="18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62"/>
      <c r="O13" s="62"/>
      <c r="P13" s="62"/>
    </row>
    <row r="14" spans="1:16">
      <c r="A14" s="11"/>
      <c r="B14" s="4" t="s">
        <v>30</v>
      </c>
      <c r="C14" s="4">
        <v>150</v>
      </c>
      <c r="D14" s="4">
        <v>180</v>
      </c>
      <c r="E14" s="14">
        <v>1</v>
      </c>
      <c r="F14" s="15">
        <v>1.2</v>
      </c>
      <c r="G14" s="14">
        <v>1.6</v>
      </c>
      <c r="H14" s="14">
        <v>1.92</v>
      </c>
      <c r="I14" s="14">
        <v>6.71</v>
      </c>
      <c r="J14" s="14">
        <v>8.0500000000000007</v>
      </c>
      <c r="K14" s="14">
        <v>45.75</v>
      </c>
      <c r="L14" s="14">
        <v>54.9</v>
      </c>
      <c r="M14" s="58" t="s">
        <v>31</v>
      </c>
      <c r="N14" s="62"/>
      <c r="O14" s="62"/>
      <c r="P14" s="62"/>
    </row>
    <row r="15" spans="1:16">
      <c r="A15" s="11"/>
      <c r="B15" s="4" t="s">
        <v>34</v>
      </c>
      <c r="C15" s="4">
        <v>60</v>
      </c>
      <c r="D15" s="4">
        <v>80</v>
      </c>
      <c r="E15" s="14">
        <v>9.1</v>
      </c>
      <c r="F15" s="15">
        <v>12.1</v>
      </c>
      <c r="G15" s="14">
        <v>9.6</v>
      </c>
      <c r="H15" s="14">
        <v>12.8</v>
      </c>
      <c r="I15" s="14">
        <v>4.5</v>
      </c>
      <c r="J15" s="14">
        <v>6</v>
      </c>
      <c r="K15" s="14">
        <v>141</v>
      </c>
      <c r="L15" s="14">
        <v>188</v>
      </c>
      <c r="M15" s="58" t="s">
        <v>35</v>
      </c>
      <c r="N15" s="62"/>
      <c r="O15" s="62"/>
      <c r="P15" s="62"/>
    </row>
    <row r="16" spans="1:16">
      <c r="A16" s="11"/>
      <c r="B16" s="4" t="s">
        <v>151</v>
      </c>
      <c r="C16" s="4">
        <v>100</v>
      </c>
      <c r="D16" s="4">
        <v>130</v>
      </c>
      <c r="E16" s="14">
        <v>5.74</v>
      </c>
      <c r="F16" s="15">
        <v>7.46</v>
      </c>
      <c r="G16" s="14">
        <v>4.55</v>
      </c>
      <c r="H16" s="14">
        <v>5.92</v>
      </c>
      <c r="I16" s="14">
        <v>25.21</v>
      </c>
      <c r="J16" s="14">
        <v>32.770000000000003</v>
      </c>
      <c r="K16" s="14">
        <v>166.6</v>
      </c>
      <c r="L16" s="14">
        <v>216.6</v>
      </c>
      <c r="M16" s="58" t="s">
        <v>152</v>
      </c>
      <c r="N16" s="62"/>
      <c r="O16" s="62"/>
      <c r="P16" s="62"/>
    </row>
    <row r="17" spans="1:21">
      <c r="A17" s="11"/>
      <c r="B17" s="4" t="s">
        <v>36</v>
      </c>
      <c r="C17" s="27">
        <v>150</v>
      </c>
      <c r="D17" s="27">
        <v>180</v>
      </c>
      <c r="E17" s="12">
        <v>0.37</v>
      </c>
      <c r="F17" s="28">
        <v>0.44</v>
      </c>
      <c r="G17" s="29">
        <v>0.02</v>
      </c>
      <c r="H17" s="29">
        <v>0.02</v>
      </c>
      <c r="I17" s="12">
        <v>13.7</v>
      </c>
      <c r="J17" s="29">
        <v>16.440000000000001</v>
      </c>
      <c r="K17" s="29">
        <v>54</v>
      </c>
      <c r="L17" s="29">
        <v>64.8</v>
      </c>
      <c r="M17" s="67" t="s">
        <v>37</v>
      </c>
      <c r="N17" s="62"/>
      <c r="O17" s="62"/>
      <c r="P17" s="62"/>
    </row>
    <row r="18" spans="1:21">
      <c r="A18" s="11"/>
      <c r="B18" s="4" t="s">
        <v>38</v>
      </c>
      <c r="C18" s="27">
        <v>15</v>
      </c>
      <c r="D18" s="27">
        <v>20</v>
      </c>
      <c r="E18" s="12">
        <v>1.1000000000000001</v>
      </c>
      <c r="F18" s="28">
        <v>1.48</v>
      </c>
      <c r="G18" s="29">
        <v>0.74</v>
      </c>
      <c r="H18" s="29">
        <v>0.98</v>
      </c>
      <c r="I18" s="12">
        <v>8.0399999999999991</v>
      </c>
      <c r="J18" s="29">
        <v>10.72</v>
      </c>
      <c r="K18" s="29">
        <v>43.9</v>
      </c>
      <c r="L18" s="29">
        <v>58.5</v>
      </c>
      <c r="M18" s="67" t="s">
        <v>39</v>
      </c>
      <c r="N18" s="62"/>
      <c r="O18" s="62"/>
      <c r="P18" s="62"/>
    </row>
    <row r="19" spans="1:21">
      <c r="A19" s="16"/>
      <c r="B19" s="4" t="s">
        <v>40</v>
      </c>
      <c r="C19" s="30">
        <v>30</v>
      </c>
      <c r="D19" s="30">
        <v>37</v>
      </c>
      <c r="E19" s="14">
        <v>2.1</v>
      </c>
      <c r="F19" s="15">
        <v>2.59</v>
      </c>
      <c r="G19" s="14">
        <v>0.32</v>
      </c>
      <c r="H19" s="14">
        <v>0.4</v>
      </c>
      <c r="I19" s="14">
        <v>13.9</v>
      </c>
      <c r="J19" s="14">
        <v>17.13</v>
      </c>
      <c r="K19" s="14">
        <v>64.8</v>
      </c>
      <c r="L19" s="14">
        <v>79.900000000000006</v>
      </c>
      <c r="M19" s="58" t="s">
        <v>39</v>
      </c>
      <c r="N19" s="62"/>
      <c r="O19" s="62"/>
      <c r="P19" s="62"/>
    </row>
    <row r="20" spans="1:21">
      <c r="A20" s="17"/>
      <c r="B20" s="17" t="s">
        <v>41</v>
      </c>
      <c r="C20" s="18">
        <f t="shared" ref="C20:L20" si="1">SUM(C14:C19)</f>
        <v>505</v>
      </c>
      <c r="D20" s="18">
        <f t="shared" si="1"/>
        <v>627</v>
      </c>
      <c r="E20" s="19">
        <f t="shared" si="1"/>
        <v>19.410000000000004</v>
      </c>
      <c r="F20" s="19">
        <f t="shared" si="1"/>
        <v>25.27</v>
      </c>
      <c r="G20" s="19">
        <f t="shared" si="1"/>
        <v>16.829999999999998</v>
      </c>
      <c r="H20" s="19">
        <f t="shared" si="1"/>
        <v>22.04</v>
      </c>
      <c r="I20" s="19">
        <f t="shared" si="1"/>
        <v>72.06</v>
      </c>
      <c r="J20" s="19">
        <f t="shared" si="1"/>
        <v>91.11</v>
      </c>
      <c r="K20" s="19">
        <f t="shared" si="1"/>
        <v>516.04999999999995</v>
      </c>
      <c r="L20" s="19">
        <f t="shared" si="1"/>
        <v>662.69999999999993</v>
      </c>
      <c r="M20" s="68"/>
      <c r="N20" s="62"/>
      <c r="O20" s="62"/>
      <c r="P20" s="62"/>
    </row>
    <row r="21" spans="1:21">
      <c r="A21" s="20"/>
      <c r="B21" s="21" t="s">
        <v>23</v>
      </c>
      <c r="C21" s="31">
        <v>450</v>
      </c>
      <c r="D21" s="31">
        <v>600</v>
      </c>
      <c r="E21" s="32"/>
      <c r="F21" s="32"/>
      <c r="G21" s="32"/>
      <c r="H21" s="32"/>
      <c r="I21" s="32"/>
      <c r="J21" s="32"/>
      <c r="K21" s="69"/>
      <c r="L21" s="69"/>
      <c r="M21" s="70"/>
      <c r="N21" s="62"/>
      <c r="O21" s="62"/>
      <c r="P21" s="62"/>
    </row>
    <row r="22" spans="1:21">
      <c r="A22" s="18" t="s">
        <v>42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6"/>
      <c r="N22" s="62"/>
      <c r="O22" s="62"/>
      <c r="P22" s="62"/>
    </row>
    <row r="23" spans="1:21" ht="25.5">
      <c r="A23" s="8" t="s">
        <v>43</v>
      </c>
      <c r="B23" s="27" t="s">
        <v>44</v>
      </c>
      <c r="C23" s="4">
        <v>120</v>
      </c>
      <c r="D23" s="4">
        <v>150</v>
      </c>
      <c r="E23" s="10">
        <v>3.63</v>
      </c>
      <c r="F23" s="10">
        <v>4.53</v>
      </c>
      <c r="G23" s="10">
        <v>3.48</v>
      </c>
      <c r="H23" s="10">
        <v>4.3600000000000003</v>
      </c>
      <c r="I23" s="10">
        <v>25.41</v>
      </c>
      <c r="J23" s="10">
        <v>31.8</v>
      </c>
      <c r="K23" s="10">
        <v>148.80000000000001</v>
      </c>
      <c r="L23" s="10">
        <v>186</v>
      </c>
      <c r="M23" s="66" t="s">
        <v>45</v>
      </c>
      <c r="N23" s="62"/>
      <c r="O23" s="62"/>
      <c r="P23" s="62"/>
    </row>
    <row r="24" spans="1:21">
      <c r="A24" s="16"/>
      <c r="B24" s="4" t="s">
        <v>154</v>
      </c>
      <c r="C24" s="4">
        <v>150</v>
      </c>
      <c r="D24" s="4">
        <v>200</v>
      </c>
      <c r="E24" s="33">
        <v>0.03</v>
      </c>
      <c r="F24" s="33">
        <v>0.04</v>
      </c>
      <c r="G24" s="33">
        <v>0.01</v>
      </c>
      <c r="H24" s="33">
        <v>0.01</v>
      </c>
      <c r="I24" s="33">
        <v>6.82</v>
      </c>
      <c r="J24" s="33">
        <v>9.1</v>
      </c>
      <c r="K24" s="33">
        <v>26.2</v>
      </c>
      <c r="L24" s="33">
        <v>35</v>
      </c>
      <c r="M24" s="66" t="s">
        <v>85</v>
      </c>
      <c r="N24" s="62"/>
      <c r="O24" s="62"/>
      <c r="P24" s="62"/>
    </row>
    <row r="25" spans="1:21">
      <c r="A25" s="34"/>
      <c r="B25" s="4" t="s">
        <v>46</v>
      </c>
      <c r="C25" s="4"/>
      <c r="D25" s="4"/>
      <c r="E25" s="10"/>
      <c r="F25" s="10"/>
      <c r="G25" s="10"/>
      <c r="H25" s="10"/>
      <c r="I25" s="10"/>
      <c r="J25" s="10"/>
      <c r="K25" s="10"/>
      <c r="L25" s="10"/>
      <c r="M25" s="66"/>
      <c r="N25" s="61"/>
      <c r="O25" s="61"/>
      <c r="P25" s="61"/>
    </row>
    <row r="26" spans="1:21">
      <c r="A26" s="4"/>
      <c r="B26" s="17" t="s">
        <v>47</v>
      </c>
      <c r="C26" s="18">
        <f t="shared" ref="C26:L26" si="2">SUM(C23:C24)</f>
        <v>270</v>
      </c>
      <c r="D26" s="18">
        <f t="shared" si="2"/>
        <v>350</v>
      </c>
      <c r="E26" s="19"/>
      <c r="F26" s="19">
        <f t="shared" si="2"/>
        <v>4.57</v>
      </c>
      <c r="G26" s="19">
        <f t="shared" si="2"/>
        <v>3.4899999999999998</v>
      </c>
      <c r="H26" s="19">
        <f t="shared" si="2"/>
        <v>4.37</v>
      </c>
      <c r="I26" s="19">
        <f t="shared" si="2"/>
        <v>32.230000000000004</v>
      </c>
      <c r="J26" s="19">
        <f t="shared" si="2"/>
        <v>40.9</v>
      </c>
      <c r="K26" s="19">
        <f t="shared" si="2"/>
        <v>175</v>
      </c>
      <c r="L26" s="19">
        <f t="shared" si="2"/>
        <v>221</v>
      </c>
      <c r="M26" s="56"/>
      <c r="N26" s="61"/>
      <c r="O26" s="61"/>
      <c r="P26" s="61"/>
    </row>
    <row r="27" spans="1:21">
      <c r="A27" s="35"/>
      <c r="B27" s="21" t="s">
        <v>23</v>
      </c>
      <c r="C27" s="36">
        <v>200</v>
      </c>
      <c r="D27" s="36">
        <v>250</v>
      </c>
      <c r="E27" s="32"/>
      <c r="F27" s="32"/>
      <c r="G27" s="32"/>
      <c r="H27" s="32"/>
      <c r="I27" s="32"/>
      <c r="J27" s="32"/>
      <c r="K27" s="69"/>
      <c r="L27" s="69"/>
      <c r="M27" s="71"/>
      <c r="N27" s="61"/>
      <c r="O27" s="61"/>
      <c r="P27" s="61"/>
    </row>
    <row r="28" spans="1:21">
      <c r="A28" s="4"/>
      <c r="B28" s="17" t="s">
        <v>48</v>
      </c>
      <c r="C28" s="4"/>
      <c r="D28" s="4"/>
      <c r="E28" s="19">
        <f t="shared" ref="E28:L28" si="3">SUM(E8+E12+E20+E26)</f>
        <v>33.58</v>
      </c>
      <c r="F28" s="19">
        <f t="shared" si="3"/>
        <v>45.13</v>
      </c>
      <c r="G28" s="19">
        <f t="shared" si="3"/>
        <v>36.720000000000006</v>
      </c>
      <c r="H28" s="19">
        <f t="shared" si="3"/>
        <v>43.46</v>
      </c>
      <c r="I28" s="19">
        <f t="shared" si="3"/>
        <v>135.15</v>
      </c>
      <c r="J28" s="19">
        <f t="shared" si="3"/>
        <v>172.85</v>
      </c>
      <c r="K28" s="19">
        <f t="shared" si="3"/>
        <v>957.94999999999993</v>
      </c>
      <c r="L28" s="19">
        <f t="shared" si="3"/>
        <v>1200.5</v>
      </c>
      <c r="M28" s="56"/>
      <c r="N28" s="61"/>
      <c r="O28" s="61"/>
      <c r="P28" s="61"/>
    </row>
    <row r="29" spans="1:21">
      <c r="N29" s="62"/>
      <c r="O29" s="62"/>
      <c r="P29" s="62"/>
      <c r="U29" s="82"/>
    </row>
    <row r="30" spans="1:21">
      <c r="A30" s="37" t="s">
        <v>49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62"/>
      <c r="O30" s="62"/>
      <c r="P30" s="62"/>
    </row>
    <row r="31" spans="1:21" ht="26.25">
      <c r="A31" s="3" t="s">
        <v>1</v>
      </c>
      <c r="B31" s="4"/>
      <c r="C31" s="5" t="s">
        <v>2</v>
      </c>
      <c r="D31" s="5"/>
      <c r="E31" s="5" t="s">
        <v>3</v>
      </c>
      <c r="F31" s="5"/>
      <c r="G31" s="5" t="s">
        <v>4</v>
      </c>
      <c r="H31" s="5"/>
      <c r="I31" s="5" t="s">
        <v>5</v>
      </c>
      <c r="J31" s="5"/>
      <c r="K31" s="5" t="s">
        <v>6</v>
      </c>
      <c r="L31" s="5"/>
      <c r="M31" s="55" t="s">
        <v>7</v>
      </c>
      <c r="N31" s="62"/>
      <c r="O31" s="62"/>
      <c r="P31" s="62"/>
    </row>
    <row r="32" spans="1:21">
      <c r="A32" s="3" t="s">
        <v>8</v>
      </c>
      <c r="B32" s="5" t="s">
        <v>9</v>
      </c>
      <c r="C32" s="5" t="s">
        <v>10</v>
      </c>
      <c r="D32" s="5" t="s">
        <v>11</v>
      </c>
      <c r="E32" s="5" t="s">
        <v>12</v>
      </c>
      <c r="F32" s="5" t="s">
        <v>13</v>
      </c>
      <c r="G32" s="5" t="s">
        <v>12</v>
      </c>
      <c r="H32" s="5" t="s">
        <v>13</v>
      </c>
      <c r="I32" s="5" t="s">
        <v>12</v>
      </c>
      <c r="J32" s="5" t="s">
        <v>13</v>
      </c>
      <c r="K32" s="5" t="s">
        <v>12</v>
      </c>
      <c r="L32" s="5" t="s">
        <v>13</v>
      </c>
      <c r="M32" s="56"/>
      <c r="N32" s="62"/>
      <c r="O32" s="62"/>
      <c r="P32" s="62"/>
    </row>
    <row r="33" spans="1:16">
      <c r="A33" s="3"/>
      <c r="B33" s="18" t="s">
        <v>14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62"/>
      <c r="O33" s="62"/>
      <c r="P33" s="62"/>
    </row>
    <row r="34" spans="1:16" ht="25.5">
      <c r="A34" s="8" t="s">
        <v>50</v>
      </c>
      <c r="B34" s="4" t="s">
        <v>51</v>
      </c>
      <c r="C34" s="4">
        <v>120</v>
      </c>
      <c r="D34" s="4">
        <v>150</v>
      </c>
      <c r="E34" s="14">
        <v>14.45</v>
      </c>
      <c r="F34" s="15">
        <v>18.059999999999999</v>
      </c>
      <c r="G34" s="14">
        <v>11.1</v>
      </c>
      <c r="H34" s="14">
        <v>13.87</v>
      </c>
      <c r="I34" s="14">
        <v>18.760000000000002</v>
      </c>
      <c r="J34" s="14">
        <v>23.45</v>
      </c>
      <c r="K34" s="14">
        <v>234</v>
      </c>
      <c r="L34" s="14">
        <v>292.5</v>
      </c>
      <c r="M34" s="58" t="s">
        <v>52</v>
      </c>
      <c r="N34" s="62"/>
      <c r="O34" s="62"/>
      <c r="P34" s="62"/>
    </row>
    <row r="35" spans="1:16">
      <c r="A35" s="11"/>
      <c r="B35" s="4" t="s">
        <v>155</v>
      </c>
      <c r="C35" s="4">
        <v>20</v>
      </c>
      <c r="D35" s="4">
        <v>30</v>
      </c>
      <c r="E35" s="14">
        <v>1.5</v>
      </c>
      <c r="F35" s="15">
        <v>2.25</v>
      </c>
      <c r="G35" s="14">
        <v>1.7</v>
      </c>
      <c r="H35" s="14">
        <v>2.5499999999999998</v>
      </c>
      <c r="I35" s="14">
        <v>11.2</v>
      </c>
      <c r="J35" s="14">
        <v>16.8</v>
      </c>
      <c r="K35" s="14">
        <v>66</v>
      </c>
      <c r="L35" s="14">
        <v>99</v>
      </c>
      <c r="M35" s="58"/>
      <c r="N35" s="62"/>
      <c r="O35" s="62"/>
      <c r="P35" s="62"/>
    </row>
    <row r="36" spans="1:16">
      <c r="A36" s="11"/>
      <c r="B36" s="27" t="s">
        <v>53</v>
      </c>
      <c r="C36" s="27">
        <v>25</v>
      </c>
      <c r="D36" s="27">
        <v>37</v>
      </c>
      <c r="E36" s="38">
        <v>0.9</v>
      </c>
      <c r="F36" s="28">
        <v>1.81</v>
      </c>
      <c r="G36" s="29">
        <v>3.9</v>
      </c>
      <c r="H36" s="29">
        <v>5.66</v>
      </c>
      <c r="I36" s="29">
        <v>5.75</v>
      </c>
      <c r="J36" s="29">
        <v>12</v>
      </c>
      <c r="K36" s="29">
        <v>62.35</v>
      </c>
      <c r="L36" s="29">
        <v>107.83</v>
      </c>
      <c r="M36" s="67" t="s">
        <v>54</v>
      </c>
      <c r="N36" s="61"/>
      <c r="O36" s="62"/>
      <c r="P36" s="62"/>
    </row>
    <row r="37" spans="1:16">
      <c r="A37" s="11"/>
      <c r="B37" s="30" t="s">
        <v>55</v>
      </c>
      <c r="C37" s="30">
        <v>150</v>
      </c>
      <c r="D37" s="30">
        <v>200</v>
      </c>
      <c r="E37" s="39">
        <v>2.1</v>
      </c>
      <c r="F37" s="39">
        <v>3.9</v>
      </c>
      <c r="G37" s="39">
        <v>2.61</v>
      </c>
      <c r="H37" s="39">
        <v>3.5</v>
      </c>
      <c r="I37" s="39">
        <v>17.18</v>
      </c>
      <c r="J37" s="39">
        <v>22.9</v>
      </c>
      <c r="K37" s="39">
        <v>101.2</v>
      </c>
      <c r="L37" s="39">
        <v>135</v>
      </c>
      <c r="M37" s="72" t="s">
        <v>56</v>
      </c>
      <c r="N37" s="61"/>
      <c r="O37" s="62"/>
      <c r="P37" s="62"/>
    </row>
    <row r="38" spans="1:16">
      <c r="A38" s="16"/>
      <c r="B38" s="17" t="s">
        <v>22</v>
      </c>
      <c r="C38" s="18">
        <f t="shared" ref="C38:L38" si="4">SUM(C34:C37)</f>
        <v>315</v>
      </c>
      <c r="D38" s="18">
        <f t="shared" si="4"/>
        <v>417</v>
      </c>
      <c r="E38" s="19">
        <f t="shared" si="4"/>
        <v>18.95</v>
      </c>
      <c r="F38" s="19">
        <f t="shared" si="4"/>
        <v>26.019999999999996</v>
      </c>
      <c r="G38" s="19">
        <f t="shared" si="4"/>
        <v>19.309999999999999</v>
      </c>
      <c r="H38" s="19">
        <f t="shared" si="4"/>
        <v>25.58</v>
      </c>
      <c r="I38" s="19">
        <f t="shared" si="4"/>
        <v>52.89</v>
      </c>
      <c r="J38" s="19">
        <f t="shared" si="4"/>
        <v>75.150000000000006</v>
      </c>
      <c r="K38" s="19">
        <f t="shared" si="4"/>
        <v>463.55</v>
      </c>
      <c r="L38" s="19">
        <f t="shared" si="4"/>
        <v>634.32999999999993</v>
      </c>
      <c r="M38" s="66"/>
      <c r="N38" s="61"/>
      <c r="O38" s="62"/>
      <c r="P38" s="62"/>
    </row>
    <row r="39" spans="1:16">
      <c r="A39" s="35"/>
      <c r="B39" s="21" t="s">
        <v>23</v>
      </c>
      <c r="C39" s="31">
        <v>350</v>
      </c>
      <c r="D39" s="23">
        <v>400</v>
      </c>
      <c r="E39" s="40"/>
      <c r="F39" s="40"/>
      <c r="G39" s="40"/>
      <c r="H39" s="40"/>
      <c r="I39" s="40"/>
      <c r="J39" s="40"/>
      <c r="K39" s="73"/>
      <c r="L39" s="73"/>
      <c r="M39" s="71"/>
      <c r="N39" s="62"/>
      <c r="O39" s="62"/>
      <c r="P39" s="62"/>
    </row>
    <row r="40" spans="1:16">
      <c r="A40" s="18" t="s">
        <v>24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6"/>
      <c r="N40" s="62"/>
      <c r="O40" s="62"/>
      <c r="P40" s="62"/>
    </row>
    <row r="41" spans="1:16">
      <c r="A41" s="5" t="s">
        <v>25</v>
      </c>
      <c r="B41" s="4" t="s">
        <v>57</v>
      </c>
      <c r="C41" s="4">
        <v>90</v>
      </c>
      <c r="D41" s="4">
        <v>100</v>
      </c>
      <c r="E41" s="14">
        <v>0.36</v>
      </c>
      <c r="F41" s="15">
        <v>0.4</v>
      </c>
      <c r="G41" s="14">
        <v>0.36</v>
      </c>
      <c r="H41" s="14">
        <v>0.4</v>
      </c>
      <c r="I41" s="14">
        <v>8.82</v>
      </c>
      <c r="J41" s="14">
        <v>9.8000000000000007</v>
      </c>
      <c r="K41" s="14">
        <v>42.3</v>
      </c>
      <c r="L41" s="14">
        <v>47</v>
      </c>
      <c r="M41" s="58" t="s">
        <v>58</v>
      </c>
      <c r="N41" s="62"/>
      <c r="O41" s="62"/>
      <c r="P41" s="62"/>
    </row>
    <row r="42" spans="1:16">
      <c r="A42" s="4"/>
      <c r="B42" s="17" t="s">
        <v>27</v>
      </c>
      <c r="C42" s="4"/>
      <c r="D42" s="4"/>
      <c r="E42" s="17">
        <f t="shared" ref="E42:L42" si="5">SUM(E41)</f>
        <v>0.36</v>
      </c>
      <c r="F42" s="17">
        <f t="shared" si="5"/>
        <v>0.4</v>
      </c>
      <c r="G42" s="17">
        <f t="shared" si="5"/>
        <v>0.36</v>
      </c>
      <c r="H42" s="17">
        <f t="shared" si="5"/>
        <v>0.4</v>
      </c>
      <c r="I42" s="17">
        <f t="shared" si="5"/>
        <v>8.82</v>
      </c>
      <c r="J42" s="17">
        <f t="shared" si="5"/>
        <v>9.8000000000000007</v>
      </c>
      <c r="K42" s="17">
        <f t="shared" si="5"/>
        <v>42.3</v>
      </c>
      <c r="L42" s="17">
        <f t="shared" si="5"/>
        <v>47</v>
      </c>
      <c r="M42" s="56"/>
      <c r="N42" s="62"/>
      <c r="O42" s="62"/>
      <c r="P42" s="62"/>
    </row>
    <row r="43" spans="1:16">
      <c r="A43" s="18" t="s">
        <v>28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74"/>
      <c r="M43" s="75"/>
      <c r="N43" s="62"/>
      <c r="O43" s="62"/>
      <c r="P43" s="62"/>
    </row>
    <row r="44" spans="1:16">
      <c r="A44" s="42"/>
      <c r="B44" s="4" t="s">
        <v>59</v>
      </c>
      <c r="C44" s="4">
        <v>150</v>
      </c>
      <c r="D44" s="4">
        <v>180</v>
      </c>
      <c r="E44" s="14">
        <v>2.2999999999999998</v>
      </c>
      <c r="F44" s="15">
        <v>3</v>
      </c>
      <c r="G44" s="14">
        <v>2</v>
      </c>
      <c r="H44" s="14">
        <v>2.63</v>
      </c>
      <c r="I44" s="14">
        <v>10.1</v>
      </c>
      <c r="J44" s="14">
        <v>13.47</v>
      </c>
      <c r="K44" s="14">
        <v>67.2</v>
      </c>
      <c r="L44" s="14">
        <v>89.55</v>
      </c>
      <c r="M44" s="58" t="s">
        <v>60</v>
      </c>
      <c r="N44" s="62"/>
      <c r="O44" s="62"/>
      <c r="P44" s="62"/>
    </row>
    <row r="45" spans="1:16">
      <c r="A45" s="42"/>
      <c r="B45" s="30" t="s">
        <v>61</v>
      </c>
      <c r="C45" s="30">
        <v>70</v>
      </c>
      <c r="D45" s="30">
        <v>80</v>
      </c>
      <c r="E45" s="14">
        <v>12.55</v>
      </c>
      <c r="F45" s="15">
        <v>14.34</v>
      </c>
      <c r="G45" s="14">
        <v>10.23</v>
      </c>
      <c r="H45" s="14">
        <v>11.7</v>
      </c>
      <c r="I45" s="14">
        <v>10.4</v>
      </c>
      <c r="J45" s="14">
        <v>11.9</v>
      </c>
      <c r="K45" s="14">
        <v>185</v>
      </c>
      <c r="L45" s="76">
        <v>211</v>
      </c>
      <c r="M45" s="58" t="s">
        <v>62</v>
      </c>
      <c r="N45" s="77"/>
      <c r="O45" s="62"/>
      <c r="P45" s="62"/>
    </row>
    <row r="46" spans="1:16">
      <c r="A46" s="42"/>
      <c r="B46" s="4" t="s">
        <v>63</v>
      </c>
      <c r="C46" s="4">
        <v>110</v>
      </c>
      <c r="D46" s="4">
        <v>130</v>
      </c>
      <c r="E46" s="12">
        <v>2.4</v>
      </c>
      <c r="F46" s="15">
        <v>2.83</v>
      </c>
      <c r="G46" s="14">
        <v>2.63</v>
      </c>
      <c r="H46" s="14">
        <v>3.1</v>
      </c>
      <c r="I46" s="14">
        <v>12.77</v>
      </c>
      <c r="J46" s="14">
        <v>15.05</v>
      </c>
      <c r="K46" s="14">
        <v>85.33</v>
      </c>
      <c r="L46" s="14">
        <v>132.1</v>
      </c>
      <c r="M46" s="58" t="s">
        <v>64</v>
      </c>
      <c r="N46" s="61"/>
      <c r="O46" s="62"/>
      <c r="P46" s="62"/>
    </row>
    <row r="47" spans="1:16">
      <c r="A47" s="42"/>
      <c r="B47" s="4" t="s">
        <v>65</v>
      </c>
      <c r="C47" s="27">
        <v>150</v>
      </c>
      <c r="D47" s="4">
        <v>200</v>
      </c>
      <c r="E47" s="14">
        <v>1</v>
      </c>
      <c r="F47" s="15">
        <v>1.36</v>
      </c>
      <c r="G47" s="14">
        <v>0</v>
      </c>
      <c r="H47" s="14">
        <v>0</v>
      </c>
      <c r="I47" s="14">
        <v>21.7</v>
      </c>
      <c r="J47" s="14">
        <v>29</v>
      </c>
      <c r="K47" s="14">
        <v>87.14</v>
      </c>
      <c r="L47" s="14">
        <v>116.2</v>
      </c>
      <c r="M47" s="58">
        <v>60</v>
      </c>
      <c r="N47" s="61"/>
      <c r="O47" s="62"/>
      <c r="P47" s="62"/>
    </row>
    <row r="48" spans="1:16">
      <c r="A48" s="42"/>
      <c r="B48" s="4" t="s">
        <v>38</v>
      </c>
      <c r="C48" s="27">
        <v>15</v>
      </c>
      <c r="D48" s="4">
        <v>20</v>
      </c>
      <c r="E48" s="14">
        <v>1.1000000000000001</v>
      </c>
      <c r="F48" s="15">
        <v>1.48</v>
      </c>
      <c r="G48" s="14">
        <v>0.74</v>
      </c>
      <c r="H48" s="14">
        <v>0.98</v>
      </c>
      <c r="I48" s="14">
        <v>8.0399999999999991</v>
      </c>
      <c r="J48" s="14">
        <v>10.72</v>
      </c>
      <c r="K48" s="14">
        <v>43.9</v>
      </c>
      <c r="L48" s="14">
        <v>58.5</v>
      </c>
      <c r="M48" s="58" t="s">
        <v>39</v>
      </c>
      <c r="N48" s="61"/>
      <c r="O48" s="62"/>
      <c r="P48" s="62"/>
    </row>
    <row r="49" spans="1:16">
      <c r="A49" s="42"/>
      <c r="B49" s="30" t="s">
        <v>40</v>
      </c>
      <c r="C49" s="30">
        <v>30</v>
      </c>
      <c r="D49" s="30">
        <v>37</v>
      </c>
      <c r="E49" s="14">
        <v>2.1</v>
      </c>
      <c r="F49" s="15">
        <v>2.59</v>
      </c>
      <c r="G49" s="14">
        <v>0.32</v>
      </c>
      <c r="H49" s="14">
        <v>0.4</v>
      </c>
      <c r="I49" s="14">
        <v>13.9</v>
      </c>
      <c r="J49" s="14">
        <v>17.13</v>
      </c>
      <c r="K49" s="14">
        <v>64.8</v>
      </c>
      <c r="L49" s="14">
        <v>79.900000000000006</v>
      </c>
      <c r="M49" s="58" t="s">
        <v>39</v>
      </c>
      <c r="N49" s="61"/>
      <c r="O49" s="62"/>
      <c r="P49" s="62"/>
    </row>
    <row r="50" spans="1:16">
      <c r="A50" s="43"/>
      <c r="B50" s="17" t="s">
        <v>41</v>
      </c>
      <c r="C50" s="18">
        <f t="shared" ref="C50:L50" si="6">SUM(C44:C49)</f>
        <v>525</v>
      </c>
      <c r="D50" s="18">
        <f t="shared" si="6"/>
        <v>647</v>
      </c>
      <c r="E50" s="17">
        <f t="shared" si="6"/>
        <v>21.450000000000003</v>
      </c>
      <c r="F50" s="17">
        <f t="shared" si="6"/>
        <v>25.6</v>
      </c>
      <c r="G50" s="17">
        <f t="shared" si="6"/>
        <v>15.92</v>
      </c>
      <c r="H50" s="17">
        <f t="shared" si="6"/>
        <v>18.809999999999999</v>
      </c>
      <c r="I50" s="17">
        <f t="shared" si="6"/>
        <v>76.91</v>
      </c>
      <c r="J50" s="17">
        <f t="shared" si="6"/>
        <v>97.27</v>
      </c>
      <c r="K50" s="17">
        <f t="shared" si="6"/>
        <v>533.36999999999989</v>
      </c>
      <c r="L50" s="17">
        <f t="shared" si="6"/>
        <v>687.25</v>
      </c>
      <c r="M50" s="56"/>
      <c r="N50" s="61"/>
      <c r="O50" s="62"/>
      <c r="P50" s="62"/>
    </row>
    <row r="51" spans="1:16">
      <c r="A51" s="44"/>
      <c r="B51" s="21" t="s">
        <v>23</v>
      </c>
      <c r="C51" s="31">
        <v>450</v>
      </c>
      <c r="D51" s="31">
        <v>600</v>
      </c>
      <c r="E51" s="40"/>
      <c r="F51" s="40"/>
      <c r="G51" s="40"/>
      <c r="H51" s="40"/>
      <c r="I51" s="40"/>
      <c r="J51" s="40"/>
      <c r="K51" s="73"/>
      <c r="L51" s="73"/>
      <c r="M51" s="71"/>
      <c r="N51" s="62"/>
      <c r="O51" s="62"/>
      <c r="P51" s="62"/>
    </row>
    <row r="52" spans="1:16">
      <c r="A52" s="41" t="s">
        <v>43</v>
      </c>
      <c r="B52" s="7"/>
      <c r="C52" s="7"/>
      <c r="D52" s="7"/>
      <c r="E52" s="6" t="s">
        <v>42</v>
      </c>
      <c r="F52" s="7"/>
      <c r="G52" s="7"/>
      <c r="H52" s="7"/>
      <c r="I52" s="7"/>
      <c r="J52" s="7"/>
      <c r="K52" s="7"/>
      <c r="L52" s="7"/>
      <c r="M52" s="78"/>
      <c r="N52" s="62"/>
      <c r="O52" s="62"/>
      <c r="P52" s="62"/>
    </row>
    <row r="53" spans="1:16">
      <c r="A53" s="42"/>
      <c r="B53" s="4" t="s">
        <v>156</v>
      </c>
      <c r="C53" s="4">
        <v>120</v>
      </c>
      <c r="D53" s="4">
        <v>150</v>
      </c>
      <c r="E53" s="14">
        <v>3</v>
      </c>
      <c r="F53" s="15">
        <v>3.74</v>
      </c>
      <c r="G53" s="14">
        <v>3.52</v>
      </c>
      <c r="H53" s="14">
        <v>4.41</v>
      </c>
      <c r="I53" s="14">
        <v>15.38</v>
      </c>
      <c r="J53" s="14">
        <v>19.23</v>
      </c>
      <c r="K53" s="14">
        <v>105</v>
      </c>
      <c r="L53" s="14">
        <v>131.25</v>
      </c>
      <c r="M53" s="58" t="s">
        <v>157</v>
      </c>
      <c r="N53" s="62"/>
      <c r="O53" s="62"/>
      <c r="P53" s="62"/>
    </row>
    <row r="54" spans="1:16">
      <c r="A54" s="42"/>
      <c r="B54" s="4" t="s">
        <v>154</v>
      </c>
      <c r="C54" s="4">
        <v>150</v>
      </c>
      <c r="D54" s="4">
        <v>200</v>
      </c>
      <c r="E54" s="10">
        <v>0.03</v>
      </c>
      <c r="F54" s="10">
        <v>0.04</v>
      </c>
      <c r="G54" s="10">
        <v>0.01</v>
      </c>
      <c r="H54" s="10">
        <v>0.01</v>
      </c>
      <c r="I54" s="10">
        <v>6.82</v>
      </c>
      <c r="J54" s="10">
        <v>9.1</v>
      </c>
      <c r="K54" s="10">
        <v>26.2</v>
      </c>
      <c r="L54" s="10">
        <v>35</v>
      </c>
      <c r="M54" s="58" t="s">
        <v>85</v>
      </c>
      <c r="N54" s="61"/>
      <c r="O54" s="62"/>
      <c r="P54" s="62"/>
    </row>
    <row r="55" spans="1:16">
      <c r="A55" s="43"/>
      <c r="B55" s="17" t="s">
        <v>47</v>
      </c>
      <c r="C55" s="18">
        <f t="shared" ref="C55:K55" si="7">SUM(C53:C54)</f>
        <v>270</v>
      </c>
      <c r="D55" s="18">
        <f t="shared" si="7"/>
        <v>350</v>
      </c>
      <c r="E55" s="19">
        <f t="shared" si="7"/>
        <v>3.03</v>
      </c>
      <c r="F55" s="19">
        <f t="shared" si="7"/>
        <v>3.7800000000000002</v>
      </c>
      <c r="G55" s="19">
        <f t="shared" si="7"/>
        <v>3.53</v>
      </c>
      <c r="H55" s="19">
        <f t="shared" si="7"/>
        <v>4.42</v>
      </c>
      <c r="I55" s="19">
        <f t="shared" si="7"/>
        <v>22.200000000000003</v>
      </c>
      <c r="J55" s="19">
        <f t="shared" si="7"/>
        <v>28.33</v>
      </c>
      <c r="K55" s="19">
        <f t="shared" si="7"/>
        <v>131.19999999999999</v>
      </c>
      <c r="L55" s="19">
        <f t="shared" ref="L55" si="8">SUM(L53:L54)</f>
        <v>166.25</v>
      </c>
      <c r="M55" s="56"/>
      <c r="N55" s="61"/>
      <c r="O55" s="62"/>
      <c r="P55" s="62"/>
    </row>
    <row r="56" spans="1:16">
      <c r="A56" s="35"/>
      <c r="B56" s="21" t="s">
        <v>23</v>
      </c>
      <c r="C56" s="23">
        <v>200</v>
      </c>
      <c r="D56" s="23">
        <v>250</v>
      </c>
      <c r="E56" s="45"/>
      <c r="F56" s="32"/>
      <c r="G56" s="32"/>
      <c r="H56" s="32"/>
      <c r="I56" s="32"/>
      <c r="J56" s="32"/>
      <c r="K56" s="69"/>
      <c r="L56" s="69"/>
      <c r="M56" s="71"/>
      <c r="N56" s="61"/>
      <c r="O56" s="62"/>
      <c r="P56" s="62"/>
    </row>
    <row r="57" spans="1:16">
      <c r="A57" s="46"/>
      <c r="B57" s="17" t="s">
        <v>48</v>
      </c>
      <c r="C57" s="47"/>
      <c r="D57" s="47"/>
      <c r="E57" s="48">
        <f t="shared" ref="E57:L57" si="9">SUM(E38+E42+E50+E55)</f>
        <v>43.790000000000006</v>
      </c>
      <c r="F57" s="19">
        <f t="shared" si="9"/>
        <v>55.8</v>
      </c>
      <c r="G57" s="19">
        <f t="shared" si="9"/>
        <v>39.119999999999997</v>
      </c>
      <c r="H57" s="19">
        <f t="shared" si="9"/>
        <v>49.209999999999994</v>
      </c>
      <c r="I57" s="19">
        <f t="shared" si="9"/>
        <v>160.82</v>
      </c>
      <c r="J57" s="19">
        <f t="shared" si="9"/>
        <v>210.55</v>
      </c>
      <c r="K57" s="19">
        <f t="shared" si="9"/>
        <v>1170.4199999999998</v>
      </c>
      <c r="L57" s="19">
        <f t="shared" si="9"/>
        <v>1534.83</v>
      </c>
      <c r="M57" s="56"/>
      <c r="N57" s="62"/>
      <c r="O57" s="62"/>
      <c r="P57" s="62"/>
    </row>
    <row r="58" spans="1:16">
      <c r="A58" s="49"/>
      <c r="B58" s="46"/>
      <c r="C58" s="46"/>
      <c r="D58" s="46"/>
      <c r="E58" s="50"/>
      <c r="F58" s="50"/>
      <c r="G58" s="50"/>
      <c r="H58" s="50"/>
      <c r="I58" s="79"/>
      <c r="J58" s="79"/>
      <c r="K58" s="50"/>
      <c r="L58" s="50"/>
      <c r="M58" s="80"/>
      <c r="N58" s="61"/>
      <c r="O58" s="62"/>
      <c r="P58" s="62"/>
    </row>
    <row r="59" spans="1:16">
      <c r="A59" s="51"/>
      <c r="B59" s="52"/>
      <c r="C59" s="53"/>
      <c r="D59" s="53"/>
      <c r="E59" s="53" t="s">
        <v>67</v>
      </c>
      <c r="F59" s="53"/>
      <c r="G59" s="53"/>
      <c r="H59" s="53"/>
      <c r="I59" s="53"/>
      <c r="J59" s="53"/>
      <c r="K59" s="53"/>
      <c r="L59" s="53"/>
      <c r="M59" s="81"/>
      <c r="N59" s="61"/>
      <c r="O59" s="62"/>
      <c r="P59" s="62"/>
    </row>
    <row r="60" spans="1:16" ht="26.25">
      <c r="A60" s="3" t="s">
        <v>1</v>
      </c>
      <c r="B60" s="4"/>
      <c r="C60" s="5" t="s">
        <v>2</v>
      </c>
      <c r="D60" s="5"/>
      <c r="E60" s="5" t="s">
        <v>3</v>
      </c>
      <c r="F60" s="5"/>
      <c r="G60" s="5" t="s">
        <v>4</v>
      </c>
      <c r="H60" s="5"/>
      <c r="I60" s="5" t="s">
        <v>5</v>
      </c>
      <c r="J60" s="5"/>
      <c r="K60" s="5" t="s">
        <v>6</v>
      </c>
      <c r="L60" s="5"/>
      <c r="M60" s="55" t="s">
        <v>7</v>
      </c>
      <c r="N60" s="77"/>
      <c r="O60" s="62"/>
      <c r="P60" s="62"/>
    </row>
    <row r="61" spans="1:16">
      <c r="A61" s="3" t="s">
        <v>8</v>
      </c>
      <c r="B61" s="5" t="s">
        <v>9</v>
      </c>
      <c r="C61" s="5" t="s">
        <v>10</v>
      </c>
      <c r="D61" s="5" t="s">
        <v>11</v>
      </c>
      <c r="E61" s="5" t="s">
        <v>12</v>
      </c>
      <c r="F61" s="5" t="s">
        <v>13</v>
      </c>
      <c r="G61" s="5" t="s">
        <v>12</v>
      </c>
      <c r="H61" s="5" t="s">
        <v>13</v>
      </c>
      <c r="I61" s="5" t="s">
        <v>12</v>
      </c>
      <c r="J61" s="5" t="s">
        <v>13</v>
      </c>
      <c r="K61" s="5" t="s">
        <v>12</v>
      </c>
      <c r="L61" s="5" t="s">
        <v>13</v>
      </c>
      <c r="M61" s="56"/>
      <c r="N61" s="61"/>
      <c r="O61" s="62"/>
      <c r="P61" s="62"/>
    </row>
    <row r="62" spans="1:16" ht="25.5">
      <c r="A62" s="8" t="s">
        <v>15</v>
      </c>
      <c r="B62" s="6" t="s">
        <v>14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57"/>
      <c r="N62" s="62"/>
      <c r="O62" s="62"/>
      <c r="P62" s="62"/>
    </row>
    <row r="63" spans="1:16">
      <c r="A63" s="11"/>
      <c r="B63" s="4" t="s">
        <v>68</v>
      </c>
      <c r="C63" s="27">
        <v>150</v>
      </c>
      <c r="D63" s="27">
        <v>200</v>
      </c>
      <c r="E63" s="14">
        <v>4.5</v>
      </c>
      <c r="F63" s="15">
        <v>5.3</v>
      </c>
      <c r="G63" s="14">
        <v>3.95</v>
      </c>
      <c r="H63" s="14">
        <v>5.0999999999999996</v>
      </c>
      <c r="I63" s="14">
        <v>23.04</v>
      </c>
      <c r="J63" s="14">
        <v>27.5</v>
      </c>
      <c r="K63" s="14">
        <v>146.19999999999999</v>
      </c>
      <c r="L63" s="14">
        <v>178</v>
      </c>
      <c r="M63" s="58" t="s">
        <v>69</v>
      </c>
      <c r="N63" s="62"/>
      <c r="O63" s="62"/>
      <c r="P63" s="62"/>
    </row>
    <row r="64" spans="1:16">
      <c r="A64" s="11"/>
      <c r="B64" s="4" t="s">
        <v>70</v>
      </c>
      <c r="C64" s="4">
        <v>45</v>
      </c>
      <c r="D64" s="4">
        <v>55</v>
      </c>
      <c r="E64" s="12">
        <v>4</v>
      </c>
      <c r="F64" s="13">
        <v>4.9000000000000004</v>
      </c>
      <c r="G64" s="12">
        <v>5</v>
      </c>
      <c r="H64" s="12">
        <v>6.2</v>
      </c>
      <c r="I64" s="12">
        <v>11.6</v>
      </c>
      <c r="J64" s="12">
        <v>14.2</v>
      </c>
      <c r="K64" s="12">
        <v>108.8</v>
      </c>
      <c r="L64" s="12">
        <v>133</v>
      </c>
      <c r="M64" s="60" t="s">
        <v>71</v>
      </c>
      <c r="N64" s="62"/>
      <c r="O64" s="62"/>
      <c r="P64" s="62"/>
    </row>
    <row r="65" spans="1:16">
      <c r="A65" s="11"/>
      <c r="B65" s="4" t="s">
        <v>72</v>
      </c>
      <c r="C65" s="4">
        <v>180</v>
      </c>
      <c r="D65" s="4">
        <v>200</v>
      </c>
      <c r="E65" s="14">
        <v>2.7</v>
      </c>
      <c r="F65" s="15">
        <v>3</v>
      </c>
      <c r="G65" s="14">
        <v>2.59</v>
      </c>
      <c r="H65" s="14">
        <v>2.9</v>
      </c>
      <c r="I65" s="14">
        <v>12</v>
      </c>
      <c r="J65" s="14">
        <v>13.4</v>
      </c>
      <c r="K65" s="14">
        <v>80.099999999999994</v>
      </c>
      <c r="L65" s="14">
        <v>89</v>
      </c>
      <c r="M65" s="58" t="s">
        <v>73</v>
      </c>
      <c r="N65" s="61"/>
      <c r="O65" s="62"/>
      <c r="P65" s="62"/>
    </row>
    <row r="66" spans="1:16">
      <c r="A66" s="16"/>
      <c r="B66" s="17" t="s">
        <v>22</v>
      </c>
      <c r="C66" s="18">
        <f t="shared" ref="C66:L66" si="10">SUM(C63:C65)</f>
        <v>375</v>
      </c>
      <c r="D66" s="18">
        <f t="shared" si="10"/>
        <v>455</v>
      </c>
      <c r="E66" s="19">
        <f t="shared" si="10"/>
        <v>11.2</v>
      </c>
      <c r="F66" s="19">
        <f t="shared" si="10"/>
        <v>13.2</v>
      </c>
      <c r="G66" s="19">
        <f t="shared" si="10"/>
        <v>11.54</v>
      </c>
      <c r="H66" s="19">
        <f t="shared" si="10"/>
        <v>14.200000000000001</v>
      </c>
      <c r="I66" s="19">
        <f t="shared" si="10"/>
        <v>46.64</v>
      </c>
      <c r="J66" s="19">
        <f t="shared" si="10"/>
        <v>55.1</v>
      </c>
      <c r="K66" s="19">
        <f t="shared" si="10"/>
        <v>335.1</v>
      </c>
      <c r="L66" s="19">
        <f t="shared" si="10"/>
        <v>400</v>
      </c>
      <c r="M66" s="56"/>
      <c r="N66" s="98"/>
      <c r="O66" s="62"/>
      <c r="P66" s="62"/>
    </row>
    <row r="67" spans="1:16">
      <c r="A67" s="44"/>
      <c r="B67" s="21" t="s">
        <v>23</v>
      </c>
      <c r="C67" s="31">
        <v>350</v>
      </c>
      <c r="D67" s="36">
        <v>400</v>
      </c>
      <c r="E67" s="40"/>
      <c r="F67" s="40"/>
      <c r="G67" s="40"/>
      <c r="H67" s="40"/>
      <c r="I67" s="40"/>
      <c r="J67" s="40"/>
      <c r="K67" s="73"/>
      <c r="L67" s="73"/>
      <c r="M67" s="71"/>
      <c r="N67" s="99"/>
      <c r="O67" s="62"/>
      <c r="P67" s="62"/>
    </row>
    <row r="68" spans="1:16">
      <c r="A68" s="4"/>
      <c r="B68" s="7"/>
      <c r="C68" s="7"/>
      <c r="D68" s="7"/>
      <c r="E68" s="6" t="s">
        <v>24</v>
      </c>
      <c r="F68" s="7"/>
      <c r="G68" s="7"/>
      <c r="H68" s="7"/>
      <c r="I68" s="7"/>
      <c r="J68" s="7"/>
      <c r="K68" s="7"/>
      <c r="L68" s="7"/>
      <c r="M68" s="78"/>
      <c r="N68" s="62"/>
      <c r="O68" s="62"/>
      <c r="P68" s="62"/>
    </row>
    <row r="69" spans="1:16">
      <c r="A69" s="5" t="s">
        <v>25</v>
      </c>
      <c r="B69" s="4" t="s">
        <v>158</v>
      </c>
      <c r="C69" s="4">
        <v>100</v>
      </c>
      <c r="D69" s="4">
        <v>100</v>
      </c>
      <c r="E69" s="14">
        <v>0.11</v>
      </c>
      <c r="F69" s="15">
        <v>0.11</v>
      </c>
      <c r="G69" s="14">
        <v>0.05</v>
      </c>
      <c r="H69" s="14">
        <v>0.05</v>
      </c>
      <c r="I69" s="14">
        <v>8.34</v>
      </c>
      <c r="J69" s="14">
        <v>8.34</v>
      </c>
      <c r="K69" s="14">
        <v>32.5</v>
      </c>
      <c r="L69" s="14">
        <v>32.5</v>
      </c>
      <c r="M69" s="58" t="s">
        <v>58</v>
      </c>
      <c r="N69" s="62"/>
      <c r="O69" s="62"/>
      <c r="P69" s="62"/>
    </row>
    <row r="70" spans="1:16">
      <c r="A70" s="4"/>
      <c r="B70" s="17" t="s">
        <v>27</v>
      </c>
      <c r="C70" s="4"/>
      <c r="D70" s="4"/>
      <c r="E70" s="17">
        <f>SUM(E69)</f>
        <v>0.11</v>
      </c>
      <c r="F70" s="17">
        <f t="shared" ref="F70:L70" si="11">SUM(F69)</f>
        <v>0.11</v>
      </c>
      <c r="G70" s="17">
        <f t="shared" si="11"/>
        <v>0.05</v>
      </c>
      <c r="H70" s="17">
        <f t="shared" si="11"/>
        <v>0.05</v>
      </c>
      <c r="I70" s="17">
        <f t="shared" si="11"/>
        <v>8.34</v>
      </c>
      <c r="J70" s="17">
        <f t="shared" si="11"/>
        <v>8.34</v>
      </c>
      <c r="K70" s="17">
        <f t="shared" si="11"/>
        <v>32.5</v>
      </c>
      <c r="L70" s="17">
        <f t="shared" si="11"/>
        <v>32.5</v>
      </c>
      <c r="M70" s="56"/>
      <c r="N70" s="62"/>
      <c r="O70" s="62"/>
      <c r="P70" s="62"/>
    </row>
    <row r="71" spans="1:16">
      <c r="A71" s="44"/>
      <c r="B71" s="20"/>
      <c r="C71" s="35"/>
      <c r="D71" s="35"/>
      <c r="E71" s="83"/>
      <c r="F71" s="83"/>
      <c r="G71" s="83"/>
      <c r="H71" s="83"/>
      <c r="I71" s="20"/>
      <c r="J71" s="20"/>
      <c r="K71" s="100"/>
      <c r="L71" s="100"/>
      <c r="M71" s="71"/>
      <c r="N71" s="62"/>
      <c r="O71" s="62"/>
      <c r="P71" s="62"/>
    </row>
    <row r="72" spans="1:16">
      <c r="A72" s="41" t="s">
        <v>29</v>
      </c>
      <c r="B72" s="7"/>
      <c r="C72" s="7"/>
      <c r="D72" s="6" t="s">
        <v>28</v>
      </c>
      <c r="E72" s="7"/>
      <c r="F72" s="7"/>
      <c r="G72" s="7"/>
      <c r="H72" s="7"/>
      <c r="I72" s="7"/>
      <c r="J72" s="7"/>
      <c r="K72" s="7"/>
      <c r="L72" s="7"/>
      <c r="M72" s="78"/>
      <c r="N72" s="62"/>
      <c r="O72" s="62"/>
      <c r="P72" s="62"/>
    </row>
    <row r="73" spans="1:16">
      <c r="A73" s="42"/>
      <c r="B73" s="30" t="s">
        <v>75</v>
      </c>
      <c r="C73" s="30">
        <v>150</v>
      </c>
      <c r="D73" s="30">
        <v>180</v>
      </c>
      <c r="E73" s="14">
        <v>1.31</v>
      </c>
      <c r="F73" s="15">
        <v>1.6</v>
      </c>
      <c r="G73" s="14">
        <v>1</v>
      </c>
      <c r="H73" s="14">
        <v>0.83</v>
      </c>
      <c r="I73" s="14">
        <v>8.52</v>
      </c>
      <c r="J73" s="14">
        <v>10.220000000000001</v>
      </c>
      <c r="K73" s="14">
        <v>48</v>
      </c>
      <c r="L73" s="14">
        <v>57</v>
      </c>
      <c r="M73" s="58" t="s">
        <v>76</v>
      </c>
      <c r="N73" s="62"/>
      <c r="O73" s="62"/>
      <c r="P73" s="62"/>
    </row>
    <row r="74" spans="1:16" ht="28.5" customHeight="1">
      <c r="A74" s="42"/>
      <c r="B74" s="84" t="s">
        <v>77</v>
      </c>
      <c r="C74" s="85">
        <v>180</v>
      </c>
      <c r="D74" s="85">
        <v>200</v>
      </c>
      <c r="E74" s="86">
        <v>12.5</v>
      </c>
      <c r="F74" s="87">
        <v>13.84</v>
      </c>
      <c r="G74" s="86">
        <v>10.7</v>
      </c>
      <c r="H74" s="86">
        <v>11.9</v>
      </c>
      <c r="I74" s="86">
        <v>25.63</v>
      </c>
      <c r="J74" s="86">
        <v>28.5</v>
      </c>
      <c r="K74" s="86">
        <v>251.3</v>
      </c>
      <c r="L74" s="86">
        <v>279.2</v>
      </c>
      <c r="M74" s="101" t="s">
        <v>78</v>
      </c>
      <c r="N74" s="77"/>
      <c r="O74" s="62"/>
      <c r="P74" s="62"/>
    </row>
    <row r="75" spans="1:16" ht="15" customHeight="1">
      <c r="A75" s="42"/>
      <c r="B75" s="84" t="s">
        <v>159</v>
      </c>
      <c r="C75" s="85">
        <v>20</v>
      </c>
      <c r="D75" s="85">
        <v>30</v>
      </c>
      <c r="E75" s="86">
        <v>0.24</v>
      </c>
      <c r="F75" s="87">
        <v>0.36</v>
      </c>
      <c r="G75" s="86">
        <v>1</v>
      </c>
      <c r="H75" s="86">
        <v>1.5</v>
      </c>
      <c r="I75" s="86">
        <v>1.3</v>
      </c>
      <c r="J75" s="86">
        <v>1.92</v>
      </c>
      <c r="K75" s="86">
        <v>15</v>
      </c>
      <c r="L75" s="86">
        <v>22.2</v>
      </c>
      <c r="M75" s="101" t="s">
        <v>160</v>
      </c>
      <c r="N75" s="77"/>
      <c r="O75" s="62"/>
      <c r="P75" s="62"/>
    </row>
    <row r="76" spans="1:16">
      <c r="A76" s="42"/>
      <c r="B76" s="30" t="s">
        <v>79</v>
      </c>
      <c r="C76" s="30">
        <v>150</v>
      </c>
      <c r="D76" s="30">
        <v>180</v>
      </c>
      <c r="E76" s="14">
        <v>0.21</v>
      </c>
      <c r="F76" s="15">
        <v>0.25</v>
      </c>
      <c r="G76" s="14">
        <v>0.01</v>
      </c>
      <c r="H76" s="14">
        <v>0.01</v>
      </c>
      <c r="I76" s="14">
        <v>13.86</v>
      </c>
      <c r="J76" s="14">
        <v>16.63</v>
      </c>
      <c r="K76" s="14">
        <v>53.25</v>
      </c>
      <c r="L76" s="14">
        <v>63.9</v>
      </c>
      <c r="M76" s="58" t="s">
        <v>80</v>
      </c>
      <c r="N76" s="61"/>
      <c r="O76" s="62"/>
      <c r="P76" s="62"/>
    </row>
    <row r="77" spans="1:16">
      <c r="A77" s="42"/>
      <c r="B77" s="30" t="s">
        <v>38</v>
      </c>
      <c r="C77" s="30">
        <v>15</v>
      </c>
      <c r="D77" s="30">
        <v>20</v>
      </c>
      <c r="E77" s="14">
        <v>1.1000000000000001</v>
      </c>
      <c r="F77" s="15">
        <v>1.48</v>
      </c>
      <c r="G77" s="14">
        <v>0.74</v>
      </c>
      <c r="H77" s="14">
        <v>0.98</v>
      </c>
      <c r="I77" s="14">
        <v>8.0399999999999991</v>
      </c>
      <c r="J77" s="14">
        <v>10.72</v>
      </c>
      <c r="K77" s="14">
        <v>43.9</v>
      </c>
      <c r="L77" s="14">
        <v>58.5</v>
      </c>
      <c r="M77" s="58" t="s">
        <v>39</v>
      </c>
      <c r="N77" s="61"/>
      <c r="O77" s="62"/>
      <c r="P77" s="62"/>
    </row>
    <row r="78" spans="1:16">
      <c r="A78" s="42"/>
      <c r="B78" s="30" t="s">
        <v>40</v>
      </c>
      <c r="C78" s="30">
        <v>30</v>
      </c>
      <c r="D78" s="30">
        <v>37</v>
      </c>
      <c r="E78" s="14">
        <v>2.1</v>
      </c>
      <c r="F78" s="15">
        <v>2.59</v>
      </c>
      <c r="G78" s="14">
        <v>0.32</v>
      </c>
      <c r="H78" s="14">
        <v>0.4</v>
      </c>
      <c r="I78" s="14">
        <v>13.9</v>
      </c>
      <c r="J78" s="14">
        <v>17.13</v>
      </c>
      <c r="K78" s="14">
        <v>64.8</v>
      </c>
      <c r="L78" s="14">
        <v>79.900000000000006</v>
      </c>
      <c r="M78" s="58" t="s">
        <v>39</v>
      </c>
      <c r="N78" s="61"/>
      <c r="O78" s="62"/>
      <c r="P78" s="62"/>
    </row>
    <row r="79" spans="1:16">
      <c r="A79" s="43"/>
      <c r="B79" s="17" t="s">
        <v>41</v>
      </c>
      <c r="C79" s="18">
        <f t="shared" ref="C79:K79" si="12">SUM(C73:C78)</f>
        <v>545</v>
      </c>
      <c r="D79" s="18">
        <f t="shared" si="12"/>
        <v>647</v>
      </c>
      <c r="E79" s="19">
        <f t="shared" si="12"/>
        <v>17.46</v>
      </c>
      <c r="F79" s="19">
        <f t="shared" si="12"/>
        <v>20.119999999999997</v>
      </c>
      <c r="G79" s="19">
        <f t="shared" si="12"/>
        <v>13.77</v>
      </c>
      <c r="H79" s="19">
        <f t="shared" si="12"/>
        <v>15.620000000000001</v>
      </c>
      <c r="I79" s="19">
        <f t="shared" si="12"/>
        <v>71.25</v>
      </c>
      <c r="J79" s="19">
        <f t="shared" si="12"/>
        <v>85.11999999999999</v>
      </c>
      <c r="K79" s="19">
        <f t="shared" si="12"/>
        <v>476.25</v>
      </c>
      <c r="L79" s="19">
        <v>602.5</v>
      </c>
      <c r="M79" s="56"/>
      <c r="N79" s="99"/>
      <c r="O79" s="62"/>
      <c r="P79" s="62"/>
    </row>
    <row r="80" spans="1:16">
      <c r="A80" s="35"/>
      <c r="B80" s="21" t="s">
        <v>23</v>
      </c>
      <c r="C80" s="31">
        <v>450</v>
      </c>
      <c r="D80" s="36">
        <v>600</v>
      </c>
      <c r="E80" s="40"/>
      <c r="F80" s="40"/>
      <c r="G80" s="40"/>
      <c r="H80" s="40"/>
      <c r="I80" s="40"/>
      <c r="J80" s="40"/>
      <c r="K80" s="73"/>
      <c r="L80" s="73"/>
      <c r="M80" s="71"/>
      <c r="N80" s="99"/>
      <c r="O80" s="62"/>
      <c r="P80" s="62"/>
    </row>
    <row r="81" spans="1:16">
      <c r="A81" s="6"/>
      <c r="B81" s="7"/>
      <c r="C81" s="7"/>
      <c r="D81" s="6" t="s">
        <v>42</v>
      </c>
      <c r="E81" s="7"/>
      <c r="F81" s="7"/>
      <c r="G81" s="7"/>
      <c r="H81" s="7"/>
      <c r="I81" s="7"/>
      <c r="J81" s="7"/>
      <c r="K81" s="7"/>
      <c r="L81" s="7"/>
      <c r="M81" s="78"/>
      <c r="N81" s="77"/>
      <c r="O81" s="62"/>
      <c r="P81" s="62"/>
    </row>
    <row r="82" spans="1:16">
      <c r="A82" s="88" t="s">
        <v>43</v>
      </c>
      <c r="B82" s="4" t="s">
        <v>161</v>
      </c>
      <c r="C82" s="4">
        <v>60</v>
      </c>
      <c r="D82" s="4">
        <v>70</v>
      </c>
      <c r="E82" s="12">
        <v>3.6</v>
      </c>
      <c r="F82" s="15">
        <v>4.2</v>
      </c>
      <c r="G82" s="14">
        <v>2.9</v>
      </c>
      <c r="H82" s="14">
        <v>3.4</v>
      </c>
      <c r="I82" s="14">
        <v>36.33</v>
      </c>
      <c r="J82" s="14">
        <v>42.4</v>
      </c>
      <c r="K82" s="14">
        <v>183</v>
      </c>
      <c r="L82" s="14">
        <v>213</v>
      </c>
      <c r="M82" s="58" t="s">
        <v>119</v>
      </c>
      <c r="N82" s="77"/>
      <c r="O82" s="62"/>
      <c r="P82" s="62"/>
    </row>
    <row r="83" spans="1:16">
      <c r="A83" s="89"/>
      <c r="B83" s="4" t="s">
        <v>127</v>
      </c>
      <c r="C83" s="4">
        <v>150</v>
      </c>
      <c r="D83" s="4">
        <v>200</v>
      </c>
      <c r="E83" s="33">
        <v>0.03</v>
      </c>
      <c r="F83" s="33">
        <v>0.04</v>
      </c>
      <c r="G83" s="33">
        <v>0.01</v>
      </c>
      <c r="H83" s="33">
        <v>0.01</v>
      </c>
      <c r="I83" s="33">
        <v>6.82</v>
      </c>
      <c r="J83" s="33">
        <v>9.1</v>
      </c>
      <c r="K83" s="33">
        <v>26.2</v>
      </c>
      <c r="L83" s="33">
        <v>35</v>
      </c>
      <c r="M83" s="66" t="s">
        <v>85</v>
      </c>
      <c r="N83" s="62"/>
      <c r="O83" s="62"/>
      <c r="P83" s="62"/>
    </row>
    <row r="84" spans="1:16">
      <c r="A84" s="90"/>
      <c r="B84" s="17" t="s">
        <v>47</v>
      </c>
      <c r="C84" s="18">
        <f>SUM(C82:C83)</f>
        <v>210</v>
      </c>
      <c r="D84" s="18">
        <f>SUM(D82:D83)</f>
        <v>270</v>
      </c>
      <c r="E84" s="17">
        <f t="shared" ref="E84:L84" si="13">SUM(E82:E83)</f>
        <v>3.63</v>
      </c>
      <c r="F84" s="17">
        <f t="shared" si="13"/>
        <v>4.24</v>
      </c>
      <c r="G84" s="17">
        <f t="shared" si="13"/>
        <v>2.9099999999999997</v>
      </c>
      <c r="H84" s="17">
        <f t="shared" si="13"/>
        <v>3.4099999999999997</v>
      </c>
      <c r="I84" s="17">
        <f t="shared" si="13"/>
        <v>43.15</v>
      </c>
      <c r="J84" s="17">
        <f t="shared" si="13"/>
        <v>51.5</v>
      </c>
      <c r="K84" s="17">
        <f t="shared" si="13"/>
        <v>209.2</v>
      </c>
      <c r="L84" s="17">
        <f t="shared" si="13"/>
        <v>248</v>
      </c>
      <c r="M84" s="68"/>
      <c r="N84" s="62"/>
      <c r="O84" s="62"/>
      <c r="P84" s="62"/>
    </row>
    <row r="85" spans="1:16">
      <c r="A85" s="35"/>
      <c r="B85" s="21" t="s">
        <v>23</v>
      </c>
      <c r="C85" s="36">
        <v>200</v>
      </c>
      <c r="D85" s="36">
        <v>250</v>
      </c>
      <c r="E85" s="40"/>
      <c r="F85" s="40"/>
      <c r="G85" s="40"/>
      <c r="H85" s="40"/>
      <c r="I85" s="40"/>
      <c r="J85" s="40"/>
      <c r="K85" s="73"/>
      <c r="L85" s="73"/>
      <c r="M85" s="71"/>
      <c r="N85" s="99"/>
      <c r="O85" s="62"/>
      <c r="P85" s="62"/>
    </row>
    <row r="86" spans="1:16">
      <c r="A86" s="4"/>
      <c r="B86" s="17" t="s">
        <v>48</v>
      </c>
      <c r="C86" s="4"/>
      <c r="D86" s="4"/>
      <c r="E86" s="19">
        <f t="shared" ref="E86:L86" si="14">SUM(E66+E70+E79+E84)</f>
        <v>32.4</v>
      </c>
      <c r="F86" s="19">
        <f t="shared" si="14"/>
        <v>37.669999999999995</v>
      </c>
      <c r="G86" s="19">
        <f t="shared" si="14"/>
        <v>28.27</v>
      </c>
      <c r="H86" s="19">
        <f t="shared" si="14"/>
        <v>33.28</v>
      </c>
      <c r="I86" s="19">
        <f t="shared" si="14"/>
        <v>169.38</v>
      </c>
      <c r="J86" s="19">
        <f t="shared" si="14"/>
        <v>200.06</v>
      </c>
      <c r="K86" s="19">
        <f t="shared" si="14"/>
        <v>1053.05</v>
      </c>
      <c r="L86" s="19">
        <f t="shared" si="14"/>
        <v>1283</v>
      </c>
      <c r="M86" s="56"/>
      <c r="N86" s="99"/>
      <c r="O86" s="62"/>
      <c r="P86" s="62"/>
    </row>
    <row r="87" spans="1:16">
      <c r="A87" s="91"/>
      <c r="B87" s="92"/>
      <c r="C87" s="91"/>
      <c r="D87" s="91" t="s">
        <v>83</v>
      </c>
      <c r="E87" s="91"/>
      <c r="F87" s="91"/>
      <c r="G87" s="91"/>
      <c r="H87" s="91"/>
      <c r="I87" s="91"/>
      <c r="J87" s="91"/>
      <c r="K87" s="91"/>
      <c r="L87" s="91"/>
      <c r="M87" s="102"/>
      <c r="N87" s="99"/>
      <c r="O87" s="62"/>
      <c r="P87" s="62"/>
    </row>
    <row r="88" spans="1:16" ht="26.25">
      <c r="A88" s="3" t="s">
        <v>1</v>
      </c>
      <c r="B88" s="4"/>
      <c r="C88" s="5" t="s">
        <v>2</v>
      </c>
      <c r="D88" s="5"/>
      <c r="E88" s="5" t="s">
        <v>3</v>
      </c>
      <c r="F88" s="5"/>
      <c r="G88" s="5" t="s">
        <v>4</v>
      </c>
      <c r="H88" s="5"/>
      <c r="I88" s="5" t="s">
        <v>5</v>
      </c>
      <c r="J88" s="5"/>
      <c r="K88" s="5" t="s">
        <v>6</v>
      </c>
      <c r="L88" s="5"/>
      <c r="M88" s="55" t="s">
        <v>7</v>
      </c>
      <c r="N88" s="62"/>
      <c r="O88" s="62"/>
      <c r="P88" s="62"/>
    </row>
    <row r="89" spans="1:16">
      <c r="A89" s="3" t="s">
        <v>8</v>
      </c>
      <c r="B89" s="5" t="s">
        <v>9</v>
      </c>
      <c r="C89" s="5" t="s">
        <v>10</v>
      </c>
      <c r="D89" s="5" t="s">
        <v>11</v>
      </c>
      <c r="E89" s="5" t="s">
        <v>12</v>
      </c>
      <c r="F89" s="5" t="s">
        <v>13</v>
      </c>
      <c r="G89" s="5" t="s">
        <v>12</v>
      </c>
      <c r="H89" s="5" t="s">
        <v>13</v>
      </c>
      <c r="I89" s="5" t="s">
        <v>12</v>
      </c>
      <c r="J89" s="5" t="s">
        <v>13</v>
      </c>
      <c r="K89" s="5" t="s">
        <v>12</v>
      </c>
      <c r="L89" s="5" t="s">
        <v>13</v>
      </c>
      <c r="M89" s="56"/>
      <c r="N89" s="62"/>
      <c r="O89" s="62"/>
      <c r="P89" s="62"/>
    </row>
    <row r="90" spans="1:16">
      <c r="A90" s="3"/>
      <c r="B90" s="6" t="s">
        <v>14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57"/>
      <c r="N90" s="62"/>
      <c r="O90" s="62"/>
      <c r="P90" s="62"/>
    </row>
    <row r="91" spans="1:16" ht="13.5" customHeight="1">
      <c r="A91" s="8" t="s">
        <v>15</v>
      </c>
      <c r="B91" s="4" t="s">
        <v>162</v>
      </c>
      <c r="C91" s="4">
        <v>150</v>
      </c>
      <c r="D91" s="4">
        <v>200</v>
      </c>
      <c r="E91" s="26">
        <v>2.6</v>
      </c>
      <c r="F91" s="15">
        <v>3.44</v>
      </c>
      <c r="G91" s="14">
        <v>2.75</v>
      </c>
      <c r="H91" s="14">
        <v>3.67</v>
      </c>
      <c r="I91" s="14">
        <v>9</v>
      </c>
      <c r="J91" s="14">
        <v>12</v>
      </c>
      <c r="K91" s="14">
        <v>71.25</v>
      </c>
      <c r="L91" s="14">
        <v>95</v>
      </c>
      <c r="M91" s="58" t="s">
        <v>163</v>
      </c>
      <c r="N91" s="62"/>
      <c r="O91" s="62"/>
      <c r="P91" s="62"/>
    </row>
    <row r="92" spans="1:16">
      <c r="A92" s="11"/>
      <c r="B92" s="4" t="s">
        <v>84</v>
      </c>
      <c r="C92" s="4">
        <v>150</v>
      </c>
      <c r="D92" s="4">
        <v>200</v>
      </c>
      <c r="E92" s="14">
        <v>0.03</v>
      </c>
      <c r="F92" s="15">
        <v>0.04</v>
      </c>
      <c r="G92" s="14">
        <v>0.01</v>
      </c>
      <c r="H92" s="14">
        <v>0.01</v>
      </c>
      <c r="I92" s="14">
        <v>6.82</v>
      </c>
      <c r="J92" s="14">
        <v>9</v>
      </c>
      <c r="K92" s="14">
        <v>26.2</v>
      </c>
      <c r="L92" s="14">
        <v>35</v>
      </c>
      <c r="M92" s="58" t="s">
        <v>85</v>
      </c>
      <c r="N92" s="62"/>
      <c r="O92" s="62"/>
      <c r="P92" s="62"/>
    </row>
    <row r="93" spans="1:16">
      <c r="A93" s="11"/>
      <c r="B93" s="4" t="s">
        <v>164</v>
      </c>
      <c r="C93" s="27">
        <v>30</v>
      </c>
      <c r="D93" s="27">
        <v>40</v>
      </c>
      <c r="E93" s="29">
        <v>3.6</v>
      </c>
      <c r="F93" s="28">
        <v>4.9000000000000004</v>
      </c>
      <c r="G93" s="29">
        <v>2.17</v>
      </c>
      <c r="H93" s="29">
        <v>2.9</v>
      </c>
      <c r="I93" s="29">
        <v>10.5</v>
      </c>
      <c r="J93" s="29">
        <v>14</v>
      </c>
      <c r="K93" s="29">
        <v>78</v>
      </c>
      <c r="L93" s="29">
        <v>104</v>
      </c>
      <c r="M93" s="103" t="s">
        <v>19</v>
      </c>
      <c r="N93" s="62"/>
      <c r="O93" s="62"/>
      <c r="P93" s="62"/>
    </row>
    <row r="94" spans="1:16">
      <c r="A94" s="16"/>
      <c r="B94" s="17" t="s">
        <v>22</v>
      </c>
      <c r="C94" s="18">
        <f t="shared" ref="C94:L94" si="15">SUM(C91:C93)</f>
        <v>330</v>
      </c>
      <c r="D94" s="18">
        <f t="shared" si="15"/>
        <v>440</v>
      </c>
      <c r="E94" s="19">
        <f t="shared" si="15"/>
        <v>6.23</v>
      </c>
      <c r="F94" s="19">
        <f t="shared" si="15"/>
        <v>8.3800000000000008</v>
      </c>
      <c r="G94" s="19">
        <f t="shared" si="15"/>
        <v>4.93</v>
      </c>
      <c r="H94" s="19">
        <f t="shared" si="15"/>
        <v>6.58</v>
      </c>
      <c r="I94" s="19">
        <f t="shared" si="15"/>
        <v>26.32</v>
      </c>
      <c r="J94" s="19">
        <f t="shared" si="15"/>
        <v>35</v>
      </c>
      <c r="K94" s="19">
        <f t="shared" si="15"/>
        <v>175.45</v>
      </c>
      <c r="L94" s="19">
        <f t="shared" si="15"/>
        <v>234</v>
      </c>
      <c r="M94" s="56"/>
      <c r="N94" s="61"/>
      <c r="O94" s="62"/>
      <c r="P94" s="62"/>
    </row>
    <row r="95" spans="1:16">
      <c r="A95" s="35"/>
      <c r="B95" s="21" t="s">
        <v>23</v>
      </c>
      <c r="C95" s="31">
        <v>350</v>
      </c>
      <c r="D95" s="36">
        <v>400</v>
      </c>
      <c r="E95" s="40"/>
      <c r="F95" s="40"/>
      <c r="G95" s="40"/>
      <c r="H95" s="40"/>
      <c r="I95" s="40"/>
      <c r="J95" s="40"/>
      <c r="K95" s="73"/>
      <c r="L95" s="73"/>
      <c r="M95" s="71"/>
      <c r="N95" s="61"/>
      <c r="O95" s="62"/>
      <c r="P95" s="62"/>
    </row>
    <row r="96" spans="1:16">
      <c r="A96" s="6"/>
      <c r="B96" s="7"/>
      <c r="C96" s="7"/>
      <c r="D96" s="6" t="s">
        <v>24</v>
      </c>
      <c r="E96" s="7"/>
      <c r="F96" s="7"/>
      <c r="G96" s="7"/>
      <c r="H96" s="7"/>
      <c r="I96" s="7"/>
      <c r="J96" s="7"/>
      <c r="K96" s="7"/>
      <c r="L96" s="7"/>
      <c r="M96" s="78"/>
      <c r="N96" s="99"/>
      <c r="O96" s="62"/>
      <c r="P96" s="62"/>
    </row>
    <row r="97" spans="1:16">
      <c r="A97" s="93" t="s">
        <v>25</v>
      </c>
      <c r="B97" s="4" t="s">
        <v>86</v>
      </c>
      <c r="C97" s="4">
        <v>200</v>
      </c>
      <c r="D97" s="4"/>
      <c r="E97" s="14">
        <v>0</v>
      </c>
      <c r="F97" s="14">
        <v>0</v>
      </c>
      <c r="G97" s="14">
        <v>0</v>
      </c>
      <c r="H97" s="14">
        <v>0</v>
      </c>
      <c r="I97" s="14">
        <v>23</v>
      </c>
      <c r="J97" s="14">
        <v>0</v>
      </c>
      <c r="K97" s="14">
        <v>92</v>
      </c>
      <c r="L97" s="14"/>
      <c r="M97" s="58" t="s">
        <v>26</v>
      </c>
      <c r="N97" s="62"/>
      <c r="O97" s="62"/>
      <c r="P97" s="62"/>
    </row>
    <row r="98" spans="1:16">
      <c r="A98" s="93"/>
      <c r="B98" s="4" t="s">
        <v>165</v>
      </c>
      <c r="C98" s="4"/>
      <c r="D98" s="4">
        <v>100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9.5</v>
      </c>
      <c r="K98" s="14">
        <v>0</v>
      </c>
      <c r="L98" s="14">
        <v>40</v>
      </c>
      <c r="M98" s="58" t="s">
        <v>166</v>
      </c>
      <c r="N98" s="62"/>
      <c r="O98" s="62"/>
      <c r="P98" s="62"/>
    </row>
    <row r="99" spans="1:16">
      <c r="A99" s="5"/>
      <c r="B99" s="94" t="s">
        <v>27</v>
      </c>
      <c r="C99" s="27"/>
      <c r="D99" s="27"/>
      <c r="E99" s="94">
        <f>SUM(E97)</f>
        <v>0</v>
      </c>
      <c r="F99" s="94">
        <f t="shared" ref="F99:L99" si="16">SUM(F97)</f>
        <v>0</v>
      </c>
      <c r="G99" s="94">
        <f t="shared" si="16"/>
        <v>0</v>
      </c>
      <c r="H99" s="94">
        <f t="shared" si="16"/>
        <v>0</v>
      </c>
      <c r="I99" s="94">
        <f t="shared" si="16"/>
        <v>23</v>
      </c>
      <c r="J99" s="94">
        <f t="shared" si="16"/>
        <v>0</v>
      </c>
      <c r="K99" s="94">
        <f t="shared" si="16"/>
        <v>92</v>
      </c>
      <c r="L99" s="94">
        <f t="shared" si="16"/>
        <v>0</v>
      </c>
      <c r="M99" s="104"/>
      <c r="N99" s="62"/>
      <c r="O99" s="62"/>
      <c r="P99" s="62"/>
    </row>
    <row r="100" spans="1:16">
      <c r="A100" s="35"/>
      <c r="B100" s="20"/>
      <c r="C100" s="35"/>
      <c r="D100" s="35"/>
      <c r="E100" s="83"/>
      <c r="F100" s="83"/>
      <c r="G100" s="83"/>
      <c r="H100" s="83"/>
      <c r="I100" s="20"/>
      <c r="J100" s="20"/>
      <c r="K100" s="100"/>
      <c r="L100" s="100"/>
      <c r="M100" s="71"/>
      <c r="N100" s="62"/>
      <c r="O100" s="62"/>
      <c r="P100" s="62"/>
    </row>
    <row r="101" spans="1:16">
      <c r="A101" s="6"/>
      <c r="B101" s="7"/>
      <c r="C101" s="7"/>
      <c r="D101" s="6" t="s">
        <v>28</v>
      </c>
      <c r="E101" s="7"/>
      <c r="F101" s="7"/>
      <c r="G101" s="7"/>
      <c r="H101" s="7"/>
      <c r="I101" s="7"/>
      <c r="J101" s="7"/>
      <c r="K101" s="7"/>
      <c r="L101" s="7"/>
      <c r="M101" s="78"/>
      <c r="N101" s="62"/>
      <c r="O101" s="62"/>
      <c r="P101" s="62"/>
    </row>
    <row r="102" spans="1:16">
      <c r="A102" s="42"/>
      <c r="B102" s="30" t="s">
        <v>87</v>
      </c>
      <c r="C102" s="30">
        <v>150</v>
      </c>
      <c r="D102" s="30">
        <v>180</v>
      </c>
      <c r="E102" s="14">
        <v>3.83</v>
      </c>
      <c r="F102" s="15">
        <v>4.5999999999999996</v>
      </c>
      <c r="G102" s="14">
        <v>9.24</v>
      </c>
      <c r="H102" s="14">
        <v>11.1</v>
      </c>
      <c r="I102" s="14">
        <v>10.31</v>
      </c>
      <c r="J102" s="14">
        <v>12.37</v>
      </c>
      <c r="K102" s="14">
        <v>141</v>
      </c>
      <c r="L102" s="14">
        <v>169.2</v>
      </c>
      <c r="M102" s="58" t="s">
        <v>88</v>
      </c>
      <c r="N102" s="62"/>
      <c r="O102" s="62"/>
      <c r="P102" s="62"/>
    </row>
    <row r="103" spans="1:16">
      <c r="A103" s="42"/>
      <c r="B103" s="4" t="s">
        <v>167</v>
      </c>
      <c r="C103" s="4">
        <v>70</v>
      </c>
      <c r="D103" s="4">
        <v>80</v>
      </c>
      <c r="E103" s="26">
        <v>9.6</v>
      </c>
      <c r="F103" s="15">
        <v>11</v>
      </c>
      <c r="G103" s="14">
        <v>1.4</v>
      </c>
      <c r="H103" s="14">
        <v>1.6</v>
      </c>
      <c r="I103" s="14">
        <v>5.6</v>
      </c>
      <c r="J103" s="14">
        <v>6.4</v>
      </c>
      <c r="K103" s="14">
        <v>73.5</v>
      </c>
      <c r="L103" s="14">
        <v>84</v>
      </c>
      <c r="M103" s="58" t="s">
        <v>115</v>
      </c>
      <c r="N103" s="62"/>
      <c r="O103" s="62"/>
      <c r="P103" s="62"/>
    </row>
    <row r="104" spans="1:16">
      <c r="A104" s="42"/>
      <c r="B104" s="4" t="s">
        <v>168</v>
      </c>
      <c r="C104" s="4">
        <v>100</v>
      </c>
      <c r="D104" s="4">
        <v>130</v>
      </c>
      <c r="E104" s="26">
        <v>2.46</v>
      </c>
      <c r="F104" s="15">
        <v>3.2</v>
      </c>
      <c r="G104" s="14">
        <v>2.2599999999999998</v>
      </c>
      <c r="H104" s="14">
        <v>2.94</v>
      </c>
      <c r="I104" s="14">
        <v>24.7</v>
      </c>
      <c r="J104" s="14">
        <v>32.11</v>
      </c>
      <c r="K104" s="14">
        <v>131.30000000000001</v>
      </c>
      <c r="L104" s="14">
        <v>170.7</v>
      </c>
      <c r="M104" s="58" t="s">
        <v>169</v>
      </c>
      <c r="N104" s="62"/>
      <c r="O104" s="62"/>
      <c r="P104" s="62"/>
    </row>
    <row r="105" spans="1:16">
      <c r="A105" s="42"/>
      <c r="B105" s="4" t="s">
        <v>159</v>
      </c>
      <c r="C105" s="4">
        <v>20</v>
      </c>
      <c r="D105" s="4">
        <v>30</v>
      </c>
      <c r="E105" s="26">
        <v>0.24</v>
      </c>
      <c r="F105" s="15">
        <v>0.36</v>
      </c>
      <c r="G105" s="14">
        <v>1</v>
      </c>
      <c r="H105" s="14">
        <v>1.5</v>
      </c>
      <c r="I105" s="14">
        <v>1.3</v>
      </c>
      <c r="J105" s="14">
        <v>1.92</v>
      </c>
      <c r="K105" s="14">
        <v>14.8</v>
      </c>
      <c r="L105" s="14">
        <v>22.2</v>
      </c>
      <c r="M105" s="58" t="s">
        <v>160</v>
      </c>
      <c r="N105" s="62"/>
      <c r="O105" s="62"/>
      <c r="P105" s="62"/>
    </row>
    <row r="106" spans="1:16">
      <c r="A106" s="42"/>
      <c r="B106" s="30" t="s">
        <v>91</v>
      </c>
      <c r="C106" s="4">
        <v>150</v>
      </c>
      <c r="D106" s="4">
        <v>180</v>
      </c>
      <c r="E106" s="12">
        <v>5.82</v>
      </c>
      <c r="F106" s="13">
        <v>7</v>
      </c>
      <c r="G106" s="12">
        <v>5.82</v>
      </c>
      <c r="H106" s="12">
        <v>7</v>
      </c>
      <c r="I106" s="12">
        <v>13.3</v>
      </c>
      <c r="J106" s="12">
        <v>16</v>
      </c>
      <c r="K106" s="12">
        <v>51.9</v>
      </c>
      <c r="L106" s="12">
        <v>62.4</v>
      </c>
      <c r="M106" s="60">
        <v>27</v>
      </c>
      <c r="N106" s="105"/>
      <c r="O106" s="62"/>
      <c r="P106" s="62"/>
    </row>
    <row r="107" spans="1:16">
      <c r="A107" s="42"/>
      <c r="B107" s="30" t="s">
        <v>92</v>
      </c>
      <c r="C107" s="4">
        <v>15</v>
      </c>
      <c r="D107" s="4">
        <v>20</v>
      </c>
      <c r="E107" s="12">
        <v>1.1000000000000001</v>
      </c>
      <c r="F107" s="13">
        <v>1.48</v>
      </c>
      <c r="G107" s="12">
        <v>0.74</v>
      </c>
      <c r="H107" s="12">
        <v>0.98</v>
      </c>
      <c r="I107" s="12">
        <v>8.0399999999999991</v>
      </c>
      <c r="J107" s="12">
        <v>10.72</v>
      </c>
      <c r="K107" s="12">
        <v>43.9</v>
      </c>
      <c r="L107" s="12">
        <v>58.5</v>
      </c>
      <c r="M107" s="60" t="s">
        <v>39</v>
      </c>
      <c r="N107" s="105"/>
      <c r="O107" s="62"/>
      <c r="P107" s="62"/>
    </row>
    <row r="108" spans="1:16">
      <c r="A108" s="42"/>
      <c r="B108" s="30" t="s">
        <v>40</v>
      </c>
      <c r="C108" s="30">
        <v>30</v>
      </c>
      <c r="D108" s="30">
        <v>37</v>
      </c>
      <c r="E108" s="14">
        <v>2.1</v>
      </c>
      <c r="F108" s="15">
        <v>2.59</v>
      </c>
      <c r="G108" s="14">
        <v>0.32</v>
      </c>
      <c r="H108" s="14">
        <v>0.4</v>
      </c>
      <c r="I108" s="14">
        <v>13.9</v>
      </c>
      <c r="J108" s="14">
        <v>17.13</v>
      </c>
      <c r="K108" s="14">
        <v>64.8</v>
      </c>
      <c r="L108" s="14">
        <v>79.900000000000006</v>
      </c>
      <c r="M108" s="58" t="s">
        <v>39</v>
      </c>
      <c r="N108" s="61"/>
      <c r="O108" s="62"/>
      <c r="P108" s="62"/>
    </row>
    <row r="109" spans="1:16">
      <c r="A109" s="43"/>
      <c r="B109" s="17" t="s">
        <v>41</v>
      </c>
      <c r="C109" s="18">
        <f t="shared" ref="C109:L109" si="17">SUM(C102:C108)</f>
        <v>535</v>
      </c>
      <c r="D109" s="18">
        <f t="shared" si="17"/>
        <v>657</v>
      </c>
      <c r="E109" s="19">
        <f t="shared" si="17"/>
        <v>25.150000000000002</v>
      </c>
      <c r="F109" s="19">
        <f t="shared" si="17"/>
        <v>30.23</v>
      </c>
      <c r="G109" s="19">
        <f t="shared" si="17"/>
        <v>20.779999999999998</v>
      </c>
      <c r="H109" s="19">
        <f t="shared" si="17"/>
        <v>25.52</v>
      </c>
      <c r="I109" s="19">
        <f t="shared" si="17"/>
        <v>77.149999999999991</v>
      </c>
      <c r="J109" s="19">
        <f t="shared" si="17"/>
        <v>96.649999999999991</v>
      </c>
      <c r="K109" s="19">
        <f t="shared" si="17"/>
        <v>521.19999999999993</v>
      </c>
      <c r="L109" s="19">
        <f t="shared" si="17"/>
        <v>646.9</v>
      </c>
      <c r="M109" s="56"/>
      <c r="N109" s="61"/>
      <c r="O109" s="62"/>
      <c r="P109" s="62"/>
    </row>
    <row r="110" spans="1:16">
      <c r="A110" s="35"/>
      <c r="B110" s="21" t="s">
        <v>23</v>
      </c>
      <c r="C110" s="31">
        <v>450</v>
      </c>
      <c r="D110" s="36">
        <v>600</v>
      </c>
      <c r="E110" s="40"/>
      <c r="F110" s="40"/>
      <c r="G110" s="40"/>
      <c r="H110" s="40"/>
      <c r="I110" s="40"/>
      <c r="J110" s="40"/>
      <c r="K110" s="73"/>
      <c r="L110" s="73"/>
      <c r="M110" s="71"/>
      <c r="N110" s="61"/>
      <c r="O110" s="62"/>
      <c r="P110" s="62"/>
    </row>
    <row r="111" spans="1:16">
      <c r="A111" s="6"/>
      <c r="B111" s="7"/>
      <c r="C111" s="7"/>
      <c r="D111" s="6" t="s">
        <v>42</v>
      </c>
      <c r="E111" s="7"/>
      <c r="F111" s="7"/>
      <c r="G111" s="7"/>
      <c r="H111" s="7"/>
      <c r="I111" s="7"/>
      <c r="J111" s="7"/>
      <c r="K111" s="7"/>
      <c r="L111" s="7"/>
      <c r="M111" s="78"/>
      <c r="N111" s="98"/>
      <c r="O111" s="62"/>
      <c r="P111" s="62"/>
    </row>
    <row r="112" spans="1:16">
      <c r="A112" s="41" t="s">
        <v>43</v>
      </c>
      <c r="B112" s="27" t="s">
        <v>170</v>
      </c>
      <c r="C112" s="4">
        <v>120</v>
      </c>
      <c r="D112" s="4">
        <v>150</v>
      </c>
      <c r="E112" s="38">
        <v>3.83</v>
      </c>
      <c r="F112" s="28">
        <v>4.8</v>
      </c>
      <c r="G112" s="29">
        <v>4.4400000000000004</v>
      </c>
      <c r="H112" s="29">
        <v>5.56</v>
      </c>
      <c r="I112" s="29">
        <v>16.32</v>
      </c>
      <c r="J112" s="29">
        <v>20.399999999999999</v>
      </c>
      <c r="K112" s="29">
        <v>121.2</v>
      </c>
      <c r="L112" s="29">
        <v>151.5</v>
      </c>
      <c r="M112" s="67" t="s">
        <v>93</v>
      </c>
      <c r="N112" s="61"/>
      <c r="O112" s="62"/>
      <c r="P112" s="62"/>
    </row>
    <row r="113" spans="1:16">
      <c r="A113" s="42"/>
      <c r="B113" s="4" t="s">
        <v>20</v>
      </c>
      <c r="C113" s="4">
        <v>150</v>
      </c>
      <c r="D113" s="4">
        <v>200</v>
      </c>
      <c r="E113" s="12">
        <v>1.05</v>
      </c>
      <c r="F113" s="13">
        <v>1.4</v>
      </c>
      <c r="G113" s="12">
        <v>1.06</v>
      </c>
      <c r="H113" s="12">
        <v>1.4</v>
      </c>
      <c r="I113" s="12">
        <v>8.42</v>
      </c>
      <c r="J113" s="12">
        <v>11.2</v>
      </c>
      <c r="K113" s="12">
        <v>45.75</v>
      </c>
      <c r="L113" s="12">
        <v>61</v>
      </c>
      <c r="M113" s="60" t="s">
        <v>21</v>
      </c>
      <c r="N113" s="106"/>
      <c r="O113" s="62"/>
      <c r="P113" s="62"/>
    </row>
    <row r="114" spans="1:16">
      <c r="A114" s="43"/>
      <c r="B114" s="94" t="s">
        <v>47</v>
      </c>
      <c r="C114" s="18">
        <f t="shared" ref="C114:L114" si="18">SUM(C112:C113)</f>
        <v>270</v>
      </c>
      <c r="D114" s="18">
        <f t="shared" si="18"/>
        <v>350</v>
      </c>
      <c r="E114" s="19">
        <f t="shared" si="18"/>
        <v>4.88</v>
      </c>
      <c r="F114" s="19">
        <f t="shared" si="18"/>
        <v>6.1999999999999993</v>
      </c>
      <c r="G114" s="19">
        <f t="shared" si="18"/>
        <v>5.5</v>
      </c>
      <c r="H114" s="19">
        <f t="shared" si="18"/>
        <v>6.9599999999999991</v>
      </c>
      <c r="I114" s="19">
        <f t="shared" si="18"/>
        <v>24.740000000000002</v>
      </c>
      <c r="J114" s="19">
        <f t="shared" si="18"/>
        <v>31.599999999999998</v>
      </c>
      <c r="K114" s="19">
        <f t="shared" si="18"/>
        <v>166.95</v>
      </c>
      <c r="L114" s="19">
        <f t="shared" si="18"/>
        <v>212.5</v>
      </c>
      <c r="M114" s="56"/>
      <c r="N114" s="62"/>
      <c r="O114" s="62"/>
      <c r="P114" s="62"/>
    </row>
    <row r="115" spans="1:16">
      <c r="A115" s="35"/>
      <c r="B115" s="21" t="s">
        <v>23</v>
      </c>
      <c r="C115" s="36">
        <v>200</v>
      </c>
      <c r="D115" s="36">
        <v>250</v>
      </c>
      <c r="E115" s="40"/>
      <c r="F115" s="40"/>
      <c r="G115" s="40"/>
      <c r="H115" s="40"/>
      <c r="I115" s="40"/>
      <c r="J115" s="40"/>
      <c r="K115" s="73"/>
      <c r="L115" s="73"/>
      <c r="M115" s="71"/>
      <c r="N115" s="62"/>
      <c r="O115" s="62"/>
      <c r="P115" s="62"/>
    </row>
    <row r="116" spans="1:16">
      <c r="A116" s="4"/>
      <c r="B116" s="17" t="s">
        <v>48</v>
      </c>
      <c r="C116" s="4"/>
      <c r="D116" s="4"/>
      <c r="E116" s="19">
        <f t="shared" ref="E116:L116" si="19">SUM(E94+E99+E109+E114)</f>
        <v>36.260000000000005</v>
      </c>
      <c r="F116" s="19">
        <f t="shared" si="19"/>
        <v>44.81</v>
      </c>
      <c r="G116" s="19">
        <f t="shared" si="19"/>
        <v>31.209999999999997</v>
      </c>
      <c r="H116" s="19">
        <f t="shared" si="19"/>
        <v>39.06</v>
      </c>
      <c r="I116" s="19">
        <f t="shared" si="19"/>
        <v>151.21</v>
      </c>
      <c r="J116" s="19">
        <f t="shared" si="19"/>
        <v>163.24999999999997</v>
      </c>
      <c r="K116" s="19">
        <f t="shared" si="19"/>
        <v>955.59999999999991</v>
      </c>
      <c r="L116" s="19">
        <f t="shared" si="19"/>
        <v>1093.4000000000001</v>
      </c>
      <c r="M116" s="56"/>
      <c r="N116" s="61"/>
      <c r="O116" s="62"/>
      <c r="P116" s="62"/>
    </row>
    <row r="117" spans="1:16">
      <c r="A117" s="95"/>
      <c r="B117" s="96"/>
      <c r="C117" s="95"/>
      <c r="D117" s="95"/>
      <c r="E117" s="95" t="s">
        <v>94</v>
      </c>
      <c r="F117" s="95"/>
      <c r="G117" s="95"/>
      <c r="H117" s="95"/>
      <c r="I117" s="95"/>
      <c r="J117" s="95"/>
      <c r="K117" s="95"/>
      <c r="L117" s="95"/>
      <c r="M117" s="107"/>
      <c r="N117" s="61"/>
      <c r="O117" s="62"/>
      <c r="P117" s="62"/>
    </row>
    <row r="118" spans="1:16">
      <c r="A118" s="97" t="s">
        <v>95</v>
      </c>
      <c r="B118" s="4"/>
      <c r="C118" s="5" t="s">
        <v>2</v>
      </c>
      <c r="D118" s="5"/>
      <c r="E118" s="5" t="s">
        <v>3</v>
      </c>
      <c r="F118" s="5"/>
      <c r="G118" s="5" t="s">
        <v>4</v>
      </c>
      <c r="H118" s="5"/>
      <c r="I118" s="5" t="s">
        <v>5</v>
      </c>
      <c r="J118" s="5"/>
      <c r="K118" s="5" t="s">
        <v>6</v>
      </c>
      <c r="L118" s="5"/>
      <c r="M118" s="55" t="s">
        <v>7</v>
      </c>
      <c r="N118" s="61"/>
      <c r="O118" s="62"/>
      <c r="P118" s="62"/>
    </row>
    <row r="119" spans="1:16">
      <c r="A119" s="3" t="s">
        <v>8</v>
      </c>
      <c r="B119" s="5" t="s">
        <v>9</v>
      </c>
      <c r="C119" s="5" t="s">
        <v>10</v>
      </c>
      <c r="D119" s="5" t="s">
        <v>11</v>
      </c>
      <c r="E119" s="5" t="s">
        <v>12</v>
      </c>
      <c r="F119" s="5" t="s">
        <v>13</v>
      </c>
      <c r="G119" s="5" t="s">
        <v>12</v>
      </c>
      <c r="H119" s="5" t="s">
        <v>13</v>
      </c>
      <c r="I119" s="5" t="s">
        <v>12</v>
      </c>
      <c r="J119" s="5" t="s">
        <v>13</v>
      </c>
      <c r="K119" s="5" t="s">
        <v>12</v>
      </c>
      <c r="L119" s="5" t="s">
        <v>13</v>
      </c>
      <c r="M119" s="56"/>
      <c r="N119" s="62"/>
      <c r="O119" s="62"/>
      <c r="P119" s="62"/>
    </row>
    <row r="120" spans="1:16">
      <c r="A120" s="3"/>
      <c r="B120" s="6" t="s">
        <v>14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57"/>
      <c r="N120" s="62"/>
      <c r="O120" s="62"/>
      <c r="P120" s="62"/>
    </row>
    <row r="121" spans="1:16" ht="15" customHeight="1">
      <c r="A121" s="8" t="s">
        <v>15</v>
      </c>
      <c r="B121" s="4" t="s">
        <v>171</v>
      </c>
      <c r="C121" s="4">
        <v>150</v>
      </c>
      <c r="D121" s="4">
        <v>200</v>
      </c>
      <c r="E121" s="14">
        <v>4.9000000000000004</v>
      </c>
      <c r="F121" s="15">
        <v>6.53</v>
      </c>
      <c r="G121" s="14">
        <v>4.47</v>
      </c>
      <c r="H121" s="14">
        <v>6</v>
      </c>
      <c r="I121" s="14">
        <v>23.43</v>
      </c>
      <c r="J121" s="14">
        <v>31.23</v>
      </c>
      <c r="K121" s="14">
        <v>154.5</v>
      </c>
      <c r="L121" s="14">
        <v>206</v>
      </c>
      <c r="M121" s="58" t="s">
        <v>172</v>
      </c>
      <c r="N121" s="62"/>
      <c r="O121" s="62"/>
      <c r="P121" s="62"/>
    </row>
    <row r="122" spans="1:16">
      <c r="A122" s="11"/>
      <c r="B122" s="27" t="s">
        <v>173</v>
      </c>
      <c r="C122" s="4">
        <v>30</v>
      </c>
      <c r="D122" s="4">
        <v>45</v>
      </c>
      <c r="E122" s="29">
        <v>1.7</v>
      </c>
      <c r="F122" s="28">
        <v>2.5299999999999998</v>
      </c>
      <c r="G122" s="29">
        <v>0.65</v>
      </c>
      <c r="H122" s="29">
        <v>1</v>
      </c>
      <c r="I122" s="29">
        <v>17.12</v>
      </c>
      <c r="J122" s="29">
        <v>25.7</v>
      </c>
      <c r="K122" s="29">
        <v>82</v>
      </c>
      <c r="L122" s="29">
        <v>123</v>
      </c>
      <c r="M122" s="67" t="s">
        <v>66</v>
      </c>
      <c r="N122" s="62"/>
      <c r="O122" s="62"/>
      <c r="P122" s="62"/>
    </row>
    <row r="123" spans="1:16">
      <c r="A123" s="11"/>
      <c r="B123" s="4" t="s">
        <v>72</v>
      </c>
      <c r="C123" s="4">
        <v>180</v>
      </c>
      <c r="D123" s="4">
        <v>200</v>
      </c>
      <c r="E123" s="14">
        <v>2.7</v>
      </c>
      <c r="F123" s="15">
        <v>3</v>
      </c>
      <c r="G123" s="14">
        <v>2.6</v>
      </c>
      <c r="H123" s="14">
        <v>2.9</v>
      </c>
      <c r="I123" s="14">
        <v>12</v>
      </c>
      <c r="J123" s="14">
        <v>13.4</v>
      </c>
      <c r="K123" s="14">
        <v>80.099999999999994</v>
      </c>
      <c r="L123" s="14">
        <v>89</v>
      </c>
      <c r="M123" s="58" t="s">
        <v>73</v>
      </c>
      <c r="N123" s="62"/>
      <c r="O123" s="62"/>
      <c r="P123" s="62"/>
    </row>
    <row r="124" spans="1:16">
      <c r="A124" s="16"/>
      <c r="B124" s="17" t="s">
        <v>22</v>
      </c>
      <c r="C124" s="18">
        <f t="shared" ref="C124:L124" si="20">SUM(C121:C123)</f>
        <v>360</v>
      </c>
      <c r="D124" s="18">
        <f t="shared" si="20"/>
        <v>445</v>
      </c>
      <c r="E124" s="19">
        <f t="shared" si="20"/>
        <v>9.3000000000000007</v>
      </c>
      <c r="F124" s="19">
        <f t="shared" si="20"/>
        <v>12.06</v>
      </c>
      <c r="G124" s="19">
        <f t="shared" si="20"/>
        <v>7.7200000000000006</v>
      </c>
      <c r="H124" s="19">
        <f t="shared" si="20"/>
        <v>9.9</v>
      </c>
      <c r="I124" s="19">
        <f t="shared" si="20"/>
        <v>52.55</v>
      </c>
      <c r="J124" s="19">
        <f t="shared" si="20"/>
        <v>70.33</v>
      </c>
      <c r="K124" s="19">
        <f t="shared" si="20"/>
        <v>316.60000000000002</v>
      </c>
      <c r="L124" s="19">
        <f t="shared" si="20"/>
        <v>418</v>
      </c>
      <c r="M124" s="56"/>
      <c r="N124" s="62"/>
      <c r="O124" s="62"/>
      <c r="P124" s="62"/>
    </row>
    <row r="125" spans="1:16">
      <c r="A125" s="35"/>
      <c r="B125" s="21" t="s">
        <v>23</v>
      </c>
      <c r="C125" s="31">
        <v>350</v>
      </c>
      <c r="D125" s="36">
        <v>400</v>
      </c>
      <c r="E125" s="40"/>
      <c r="F125" s="40"/>
      <c r="G125" s="40"/>
      <c r="H125" s="40"/>
      <c r="I125" s="40"/>
      <c r="J125" s="40"/>
      <c r="K125" s="73"/>
      <c r="L125" s="73"/>
      <c r="M125" s="71"/>
      <c r="N125" s="62"/>
      <c r="O125" s="62"/>
      <c r="P125" s="62"/>
    </row>
    <row r="126" spans="1:16">
      <c r="A126" s="6"/>
      <c r="B126" s="7"/>
      <c r="C126" s="7"/>
      <c r="D126" s="7"/>
      <c r="E126" s="6" t="s">
        <v>24</v>
      </c>
      <c r="F126" s="7"/>
      <c r="G126" s="7"/>
      <c r="H126" s="7"/>
      <c r="I126" s="7"/>
      <c r="J126" s="7"/>
      <c r="K126" s="7"/>
      <c r="L126" s="7"/>
      <c r="M126" s="78"/>
      <c r="N126" s="61"/>
      <c r="O126" s="62"/>
      <c r="P126" s="62"/>
    </row>
    <row r="127" spans="1:16">
      <c r="A127" s="5" t="s">
        <v>25</v>
      </c>
      <c r="B127" s="4" t="s">
        <v>150</v>
      </c>
      <c r="C127" s="4">
        <v>100</v>
      </c>
      <c r="D127" s="4">
        <v>150</v>
      </c>
      <c r="E127" s="14">
        <v>0.13</v>
      </c>
      <c r="F127" s="15">
        <v>0.2</v>
      </c>
      <c r="G127" s="14">
        <v>0.08</v>
      </c>
      <c r="H127" s="14">
        <v>0.12</v>
      </c>
      <c r="I127" s="14">
        <v>9.1199999999999992</v>
      </c>
      <c r="J127" s="14">
        <v>13.2</v>
      </c>
      <c r="K127" s="14">
        <v>38</v>
      </c>
      <c r="L127" s="14">
        <v>55</v>
      </c>
      <c r="M127" s="58" t="s">
        <v>153</v>
      </c>
      <c r="N127" s="61"/>
      <c r="O127" s="62"/>
      <c r="P127" s="62"/>
    </row>
    <row r="128" spans="1:16">
      <c r="A128" s="5"/>
      <c r="B128" s="17" t="s">
        <v>27</v>
      </c>
      <c r="C128" s="4"/>
      <c r="D128" s="4"/>
      <c r="E128" s="17">
        <f>SUM(E127)</f>
        <v>0.13</v>
      </c>
      <c r="F128" s="17">
        <f t="shared" ref="F128:K128" si="21">SUM(F127)</f>
        <v>0.2</v>
      </c>
      <c r="G128" s="17">
        <f t="shared" si="21"/>
        <v>0.08</v>
      </c>
      <c r="H128" s="17">
        <f t="shared" si="21"/>
        <v>0.12</v>
      </c>
      <c r="I128" s="17">
        <v>9.1199999999999992</v>
      </c>
      <c r="J128" s="17">
        <f t="shared" si="21"/>
        <v>13.2</v>
      </c>
      <c r="K128" s="17">
        <f t="shared" si="21"/>
        <v>38</v>
      </c>
      <c r="L128" s="17">
        <v>55</v>
      </c>
      <c r="M128" s="56"/>
      <c r="N128" s="99"/>
      <c r="O128" s="62"/>
      <c r="P128" s="62"/>
    </row>
    <row r="129" spans="1:16">
      <c r="A129" s="35"/>
      <c r="B129" s="20"/>
      <c r="C129" s="35"/>
      <c r="D129" s="35"/>
      <c r="E129" s="83"/>
      <c r="F129" s="83"/>
      <c r="G129" s="83"/>
      <c r="H129" s="83"/>
      <c r="I129" s="20"/>
      <c r="J129" s="20"/>
      <c r="K129" s="100"/>
      <c r="L129" s="100"/>
      <c r="M129" s="71"/>
      <c r="N129" s="62"/>
      <c r="O129" s="62"/>
      <c r="P129" s="62"/>
    </row>
    <row r="130" spans="1:16">
      <c r="A130" s="6"/>
      <c r="B130" s="7"/>
      <c r="C130" s="7"/>
      <c r="D130" s="7"/>
      <c r="E130" s="6" t="s">
        <v>28</v>
      </c>
      <c r="F130" s="7"/>
      <c r="G130" s="7"/>
      <c r="H130" s="7"/>
      <c r="I130" s="7"/>
      <c r="J130" s="7"/>
      <c r="K130" s="7"/>
      <c r="L130" s="7"/>
      <c r="M130" s="78"/>
      <c r="N130" s="62"/>
      <c r="O130" s="62"/>
      <c r="P130" s="62"/>
    </row>
    <row r="131" spans="1:16">
      <c r="A131" s="93"/>
      <c r="B131" s="4" t="s">
        <v>96</v>
      </c>
      <c r="C131" s="4">
        <v>150</v>
      </c>
      <c r="D131" s="4">
        <v>180</v>
      </c>
      <c r="E131" s="14">
        <v>1.3</v>
      </c>
      <c r="F131" s="15">
        <v>1.6</v>
      </c>
      <c r="G131" s="14">
        <v>3.3</v>
      </c>
      <c r="H131" s="14">
        <v>3.93</v>
      </c>
      <c r="I131" s="14">
        <v>8.75</v>
      </c>
      <c r="J131" s="14">
        <v>10.51</v>
      </c>
      <c r="K131" s="14">
        <v>69.7</v>
      </c>
      <c r="L131" s="14">
        <v>83.7</v>
      </c>
      <c r="M131" s="58" t="s">
        <v>174</v>
      </c>
      <c r="N131" s="61"/>
      <c r="O131" s="62"/>
      <c r="P131" s="62"/>
    </row>
    <row r="132" spans="1:16">
      <c r="A132" s="93"/>
      <c r="B132" s="4" t="s">
        <v>97</v>
      </c>
      <c r="C132" s="4">
        <v>60</v>
      </c>
      <c r="D132" s="4">
        <v>80</v>
      </c>
      <c r="E132" s="14">
        <v>7.3</v>
      </c>
      <c r="F132" s="15">
        <v>9.73</v>
      </c>
      <c r="G132" s="14">
        <v>7.9</v>
      </c>
      <c r="H132" s="14">
        <v>10.5</v>
      </c>
      <c r="I132" s="14">
        <v>1.23</v>
      </c>
      <c r="J132" s="14">
        <v>1.65</v>
      </c>
      <c r="K132" s="14">
        <v>105</v>
      </c>
      <c r="L132" s="14">
        <v>140</v>
      </c>
      <c r="M132" s="58" t="s">
        <v>98</v>
      </c>
      <c r="N132" s="61"/>
      <c r="O132" s="62"/>
      <c r="P132" s="62"/>
    </row>
    <row r="133" spans="1:16">
      <c r="A133" s="93"/>
      <c r="B133" s="27" t="s">
        <v>89</v>
      </c>
      <c r="C133" s="27">
        <v>100</v>
      </c>
      <c r="D133" s="27">
        <v>130</v>
      </c>
      <c r="E133" s="29">
        <v>3.54</v>
      </c>
      <c r="F133" s="28">
        <v>4.5999999999999996</v>
      </c>
      <c r="G133" s="29">
        <v>2.52</v>
      </c>
      <c r="H133" s="29">
        <v>3.27</v>
      </c>
      <c r="I133" s="29">
        <v>21.6</v>
      </c>
      <c r="J133" s="29">
        <v>28.1</v>
      </c>
      <c r="K133" s="29">
        <v>125.3</v>
      </c>
      <c r="L133" s="29">
        <v>162.9</v>
      </c>
      <c r="M133" s="67" t="s">
        <v>90</v>
      </c>
      <c r="N133" s="62"/>
      <c r="O133" s="62"/>
      <c r="P133" s="62"/>
    </row>
    <row r="134" spans="1:16">
      <c r="A134" s="93"/>
      <c r="B134" s="27" t="s">
        <v>36</v>
      </c>
      <c r="C134" s="27">
        <v>150</v>
      </c>
      <c r="D134" s="27">
        <v>180</v>
      </c>
      <c r="E134" s="29">
        <v>0.37</v>
      </c>
      <c r="F134" s="28">
        <v>0.44</v>
      </c>
      <c r="G134" s="29">
        <v>0.02</v>
      </c>
      <c r="H134" s="29">
        <v>0.02</v>
      </c>
      <c r="I134" s="29">
        <v>13.7</v>
      </c>
      <c r="J134" s="29">
        <v>16.440000000000001</v>
      </c>
      <c r="K134" s="29">
        <v>54</v>
      </c>
      <c r="L134" s="29">
        <v>64.8</v>
      </c>
      <c r="M134" s="67" t="s">
        <v>37</v>
      </c>
      <c r="N134" s="62"/>
      <c r="O134" s="62"/>
      <c r="P134" s="62"/>
    </row>
    <row r="135" spans="1:16">
      <c r="A135" s="93"/>
      <c r="B135" s="4" t="s">
        <v>99</v>
      </c>
      <c r="C135" s="4">
        <v>15</v>
      </c>
      <c r="D135" s="4">
        <v>20</v>
      </c>
      <c r="E135" s="14">
        <v>0.6</v>
      </c>
      <c r="F135" s="15">
        <v>0.8</v>
      </c>
      <c r="G135" s="14">
        <v>0.16</v>
      </c>
      <c r="H135" s="14">
        <v>0.22</v>
      </c>
      <c r="I135" s="14">
        <v>4.0999999999999996</v>
      </c>
      <c r="J135" s="14">
        <v>5.5</v>
      </c>
      <c r="K135" s="14">
        <v>20.5</v>
      </c>
      <c r="L135" s="14">
        <v>27.3</v>
      </c>
      <c r="M135" s="58" t="s">
        <v>39</v>
      </c>
      <c r="N135" s="62"/>
      <c r="O135" s="62"/>
      <c r="P135" s="62"/>
    </row>
    <row r="136" spans="1:16">
      <c r="A136" s="93"/>
      <c r="B136" s="30" t="s">
        <v>40</v>
      </c>
      <c r="C136" s="30">
        <v>30</v>
      </c>
      <c r="D136" s="30">
        <v>37</v>
      </c>
      <c r="E136" s="14">
        <v>2.1</v>
      </c>
      <c r="F136" s="15">
        <v>2.59</v>
      </c>
      <c r="G136" s="14">
        <v>0.32</v>
      </c>
      <c r="H136" s="14">
        <v>0.4</v>
      </c>
      <c r="I136" s="14">
        <v>13.9</v>
      </c>
      <c r="J136" s="14">
        <v>17.13</v>
      </c>
      <c r="K136" s="14">
        <v>64.8</v>
      </c>
      <c r="L136" s="14">
        <v>79.900000000000006</v>
      </c>
      <c r="M136" s="58" t="s">
        <v>39</v>
      </c>
      <c r="N136" s="61"/>
      <c r="O136" s="62"/>
      <c r="P136" s="62"/>
    </row>
    <row r="137" spans="1:16">
      <c r="A137" s="93"/>
      <c r="B137" s="17" t="s">
        <v>41</v>
      </c>
      <c r="C137" s="18">
        <f t="shared" ref="C137:L137" si="22">SUM(C131:C136)</f>
        <v>505</v>
      </c>
      <c r="D137" s="18">
        <f t="shared" si="22"/>
        <v>627</v>
      </c>
      <c r="E137" s="19">
        <f t="shared" si="22"/>
        <v>15.209999999999999</v>
      </c>
      <c r="F137" s="19">
        <f t="shared" si="22"/>
        <v>19.760000000000002</v>
      </c>
      <c r="G137" s="19">
        <f t="shared" si="22"/>
        <v>14.219999999999999</v>
      </c>
      <c r="H137" s="19">
        <f t="shared" si="22"/>
        <v>18.339999999999996</v>
      </c>
      <c r="I137" s="19">
        <f t="shared" si="22"/>
        <v>63.28</v>
      </c>
      <c r="J137" s="19">
        <f t="shared" si="22"/>
        <v>79.33</v>
      </c>
      <c r="K137" s="19">
        <f t="shared" si="22"/>
        <v>439.3</v>
      </c>
      <c r="L137" s="19">
        <f t="shared" si="22"/>
        <v>558.6</v>
      </c>
      <c r="M137" s="56"/>
      <c r="N137" s="61"/>
      <c r="O137" s="62"/>
      <c r="P137" s="62"/>
    </row>
    <row r="138" spans="1:16">
      <c r="A138" s="93"/>
      <c r="B138" s="21" t="s">
        <v>23</v>
      </c>
      <c r="C138" s="31">
        <v>450</v>
      </c>
      <c r="D138" s="36">
        <v>600</v>
      </c>
      <c r="E138" s="40"/>
      <c r="F138" s="40"/>
      <c r="G138" s="40"/>
      <c r="H138" s="40"/>
      <c r="I138" s="40"/>
      <c r="J138" s="40"/>
      <c r="K138" s="73"/>
      <c r="L138" s="73"/>
      <c r="M138" s="71"/>
      <c r="N138" s="61"/>
      <c r="O138" s="62"/>
      <c r="P138" s="62"/>
    </row>
    <row r="139" spans="1:16">
      <c r="A139" s="4"/>
      <c r="B139" s="7"/>
      <c r="C139" s="7"/>
      <c r="D139" s="7"/>
      <c r="E139" s="6" t="s">
        <v>42</v>
      </c>
      <c r="F139" s="7"/>
      <c r="G139" s="7"/>
      <c r="H139" s="7"/>
      <c r="I139" s="7"/>
      <c r="J139" s="7"/>
      <c r="K139" s="7"/>
      <c r="L139" s="7"/>
      <c r="M139" s="78"/>
      <c r="N139" s="61"/>
      <c r="O139" s="62"/>
      <c r="P139" s="62"/>
    </row>
    <row r="140" spans="1:16">
      <c r="A140" s="41" t="s">
        <v>43</v>
      </c>
      <c r="B140" s="4" t="s">
        <v>175</v>
      </c>
      <c r="C140" s="4">
        <v>60</v>
      </c>
      <c r="D140" s="4">
        <v>70</v>
      </c>
      <c r="E140" s="108">
        <v>5.3</v>
      </c>
      <c r="F140" s="13">
        <v>4.2</v>
      </c>
      <c r="G140" s="12">
        <v>3.9</v>
      </c>
      <c r="H140" s="12">
        <v>3.4</v>
      </c>
      <c r="I140" s="12">
        <v>32.4</v>
      </c>
      <c r="J140" s="12">
        <v>32.299999999999997</v>
      </c>
      <c r="K140" s="12">
        <v>188</v>
      </c>
      <c r="L140" s="12">
        <v>213.5</v>
      </c>
      <c r="M140" s="121" t="s">
        <v>100</v>
      </c>
      <c r="N140" s="77"/>
      <c r="O140" s="62"/>
      <c r="P140" s="62"/>
    </row>
    <row r="141" spans="1:16">
      <c r="A141" s="42"/>
      <c r="B141" s="4" t="s">
        <v>84</v>
      </c>
      <c r="C141" s="4">
        <v>150</v>
      </c>
      <c r="D141" s="27">
        <v>200</v>
      </c>
      <c r="E141" s="29">
        <v>0.03</v>
      </c>
      <c r="F141" s="28">
        <v>0.04</v>
      </c>
      <c r="G141" s="29">
        <v>0.01</v>
      </c>
      <c r="H141" s="29">
        <v>0.01</v>
      </c>
      <c r="I141" s="29">
        <v>6.82</v>
      </c>
      <c r="J141" s="29">
        <v>9.1</v>
      </c>
      <c r="K141" s="29">
        <v>26.2</v>
      </c>
      <c r="L141" s="29">
        <v>35</v>
      </c>
      <c r="M141" s="122">
        <v>45940</v>
      </c>
      <c r="N141" s="77"/>
      <c r="O141" s="62"/>
      <c r="P141" s="62"/>
    </row>
    <row r="142" spans="1:16">
      <c r="A142" s="43"/>
      <c r="B142" s="17" t="s">
        <v>47</v>
      </c>
      <c r="C142" s="18">
        <f t="shared" ref="C142:L142" si="23">SUM(C140:C141)</f>
        <v>210</v>
      </c>
      <c r="D142" s="18">
        <f t="shared" si="23"/>
        <v>270</v>
      </c>
      <c r="E142" s="19">
        <v>5.36</v>
      </c>
      <c r="F142" s="19">
        <v>4.28</v>
      </c>
      <c r="G142" s="19">
        <v>3.91</v>
      </c>
      <c r="H142" s="19">
        <v>3.41</v>
      </c>
      <c r="I142" s="19">
        <f t="shared" si="23"/>
        <v>39.22</v>
      </c>
      <c r="J142" s="19">
        <f t="shared" si="23"/>
        <v>41.4</v>
      </c>
      <c r="K142" s="19">
        <f t="shared" si="23"/>
        <v>214.2</v>
      </c>
      <c r="L142" s="19">
        <f t="shared" si="23"/>
        <v>248.5</v>
      </c>
      <c r="M142" s="56"/>
      <c r="N142" s="77"/>
      <c r="O142" s="62"/>
      <c r="P142" s="62"/>
    </row>
    <row r="143" spans="1:16">
      <c r="A143" s="109"/>
      <c r="B143" s="21" t="s">
        <v>23</v>
      </c>
      <c r="C143" s="36">
        <v>200</v>
      </c>
      <c r="D143" s="36">
        <v>250</v>
      </c>
      <c r="E143" s="40"/>
      <c r="F143" s="40"/>
      <c r="G143" s="40"/>
      <c r="H143" s="40"/>
      <c r="I143" s="40"/>
      <c r="J143" s="40"/>
      <c r="K143" s="73"/>
      <c r="L143" s="73"/>
      <c r="M143" s="71"/>
      <c r="N143" s="77"/>
      <c r="O143" s="62"/>
      <c r="P143" s="62"/>
    </row>
    <row r="144" spans="1:16">
      <c r="A144" s="4"/>
      <c r="B144" s="17" t="s">
        <v>48</v>
      </c>
      <c r="C144" s="4"/>
      <c r="D144" s="4"/>
      <c r="E144" s="19">
        <f t="shared" ref="E144:L144" si="24">SUM(E124+E128+E137+E142)</f>
        <v>30</v>
      </c>
      <c r="F144" s="19">
        <f t="shared" si="24"/>
        <v>36.300000000000004</v>
      </c>
      <c r="G144" s="19">
        <f t="shared" si="24"/>
        <v>25.93</v>
      </c>
      <c r="H144" s="19">
        <f t="shared" si="24"/>
        <v>31.769999999999996</v>
      </c>
      <c r="I144" s="19">
        <f t="shared" si="24"/>
        <v>164.17</v>
      </c>
      <c r="J144" s="19">
        <f t="shared" si="24"/>
        <v>204.26000000000002</v>
      </c>
      <c r="K144" s="19">
        <f t="shared" si="24"/>
        <v>1008.1000000000001</v>
      </c>
      <c r="L144" s="19">
        <f t="shared" si="24"/>
        <v>1280.0999999999999</v>
      </c>
      <c r="M144" s="56"/>
      <c r="N144" s="62"/>
      <c r="O144" s="62"/>
      <c r="P144" s="62"/>
    </row>
    <row r="145" spans="1:26">
      <c r="A145" s="46"/>
      <c r="N145" s="46"/>
      <c r="O145" s="46"/>
      <c r="P145" s="123"/>
      <c r="Q145" s="62"/>
      <c r="R145" s="123"/>
      <c r="S145" s="123"/>
      <c r="T145" s="123"/>
      <c r="U145" s="123"/>
      <c r="V145" s="123"/>
      <c r="W145" s="123"/>
      <c r="X145" s="62"/>
      <c r="Y145" s="62"/>
      <c r="Z145" s="99"/>
    </row>
    <row r="146" spans="1:26">
      <c r="B146" s="53"/>
      <c r="C146" s="53"/>
      <c r="D146" s="53"/>
      <c r="E146" s="53"/>
      <c r="F146" s="53" t="s">
        <v>101</v>
      </c>
      <c r="G146" s="53"/>
      <c r="H146" s="53"/>
      <c r="I146" s="53"/>
      <c r="J146" s="53"/>
      <c r="K146" s="53"/>
      <c r="L146" s="53"/>
      <c r="M146" s="81"/>
      <c r="N146" s="62"/>
      <c r="O146" s="62"/>
      <c r="P146" s="62"/>
    </row>
    <row r="147" spans="1:26" ht="26.25">
      <c r="A147" s="3" t="s">
        <v>1</v>
      </c>
      <c r="B147" s="4"/>
      <c r="C147" s="5" t="s">
        <v>2</v>
      </c>
      <c r="D147" s="5"/>
      <c r="E147" s="5" t="s">
        <v>3</v>
      </c>
      <c r="F147" s="5"/>
      <c r="G147" s="5" t="s">
        <v>4</v>
      </c>
      <c r="H147" s="5"/>
      <c r="I147" s="5" t="s">
        <v>5</v>
      </c>
      <c r="J147" s="5"/>
      <c r="K147" s="5" t="s">
        <v>6</v>
      </c>
      <c r="L147" s="5"/>
      <c r="M147" s="55" t="s">
        <v>7</v>
      </c>
      <c r="N147" s="61"/>
      <c r="O147" s="62"/>
      <c r="P147" s="62"/>
    </row>
    <row r="148" spans="1:26">
      <c r="A148" s="3" t="s">
        <v>8</v>
      </c>
      <c r="B148" s="5" t="s">
        <v>9</v>
      </c>
      <c r="C148" s="5" t="s">
        <v>10</v>
      </c>
      <c r="D148" s="5" t="s">
        <v>11</v>
      </c>
      <c r="E148" s="5" t="s">
        <v>12</v>
      </c>
      <c r="F148" s="5" t="s">
        <v>13</v>
      </c>
      <c r="G148" s="5" t="s">
        <v>12</v>
      </c>
      <c r="H148" s="5" t="s">
        <v>13</v>
      </c>
      <c r="I148" s="5" t="s">
        <v>12</v>
      </c>
      <c r="J148" s="5" t="s">
        <v>13</v>
      </c>
      <c r="K148" s="5" t="s">
        <v>12</v>
      </c>
      <c r="L148" s="5" t="s">
        <v>13</v>
      </c>
      <c r="M148" s="56"/>
      <c r="N148" s="61"/>
      <c r="O148" s="62"/>
      <c r="P148" s="62"/>
    </row>
    <row r="149" spans="1:26">
      <c r="A149" s="3"/>
      <c r="B149" s="6" t="s">
        <v>14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57"/>
      <c r="N149" s="61"/>
      <c r="O149" s="62"/>
      <c r="P149" s="62"/>
    </row>
    <row r="150" spans="1:26" ht="15" customHeight="1">
      <c r="A150" s="8" t="s">
        <v>15</v>
      </c>
      <c r="B150" s="4" t="s">
        <v>102</v>
      </c>
      <c r="C150" s="110">
        <v>150</v>
      </c>
      <c r="D150" s="110">
        <v>200</v>
      </c>
      <c r="E150" s="14">
        <v>4.5</v>
      </c>
      <c r="F150" s="15">
        <v>6</v>
      </c>
      <c r="G150" s="14">
        <v>3.95</v>
      </c>
      <c r="H150" s="14">
        <v>5.26</v>
      </c>
      <c r="I150" s="14">
        <v>23.04</v>
      </c>
      <c r="J150" s="14">
        <v>30.73</v>
      </c>
      <c r="K150" s="14">
        <v>146.25</v>
      </c>
      <c r="L150" s="14">
        <v>195</v>
      </c>
      <c r="M150" s="58" t="s">
        <v>103</v>
      </c>
      <c r="N150" s="62"/>
      <c r="O150" s="62"/>
      <c r="P150" s="62"/>
    </row>
    <row r="151" spans="1:26">
      <c r="A151" s="11"/>
      <c r="B151" s="4" t="s">
        <v>104</v>
      </c>
      <c r="C151" s="111">
        <v>30</v>
      </c>
      <c r="D151" s="111">
        <v>40</v>
      </c>
      <c r="E151" s="29">
        <v>3.6</v>
      </c>
      <c r="F151" s="28">
        <v>4.9000000000000004</v>
      </c>
      <c r="G151" s="29">
        <v>2.2000000000000002</v>
      </c>
      <c r="H151" s="29">
        <v>2.9</v>
      </c>
      <c r="I151" s="29">
        <v>10.5</v>
      </c>
      <c r="J151" s="29">
        <v>14</v>
      </c>
      <c r="K151" s="29">
        <v>78</v>
      </c>
      <c r="L151" s="29">
        <v>104</v>
      </c>
      <c r="M151" s="67" t="s">
        <v>19</v>
      </c>
      <c r="N151" s="62"/>
      <c r="O151" s="62"/>
      <c r="P151" s="62"/>
    </row>
    <row r="152" spans="1:26">
      <c r="A152" s="11"/>
      <c r="B152" s="4" t="s">
        <v>105</v>
      </c>
      <c r="C152" s="111">
        <v>150</v>
      </c>
      <c r="D152" s="111">
        <v>200</v>
      </c>
      <c r="E152" s="14">
        <v>2.1</v>
      </c>
      <c r="F152" s="15">
        <v>3.9</v>
      </c>
      <c r="G152" s="14">
        <v>2.61</v>
      </c>
      <c r="H152" s="14">
        <v>3.5</v>
      </c>
      <c r="I152" s="14">
        <v>17.2</v>
      </c>
      <c r="J152" s="14">
        <v>22.9</v>
      </c>
      <c r="K152" s="14">
        <v>101.2</v>
      </c>
      <c r="L152" s="14">
        <v>135</v>
      </c>
      <c r="M152" s="58" t="s">
        <v>56</v>
      </c>
      <c r="N152" s="62"/>
      <c r="O152" s="62"/>
      <c r="P152" s="62"/>
    </row>
    <row r="153" spans="1:26">
      <c r="A153" s="16"/>
      <c r="B153" s="17" t="s">
        <v>22</v>
      </c>
      <c r="C153" s="18">
        <f t="shared" ref="C153:L153" si="25">SUM(C150:C152)</f>
        <v>330</v>
      </c>
      <c r="D153" s="18">
        <f t="shared" si="25"/>
        <v>440</v>
      </c>
      <c r="E153" s="19">
        <f t="shared" si="25"/>
        <v>10.199999999999999</v>
      </c>
      <c r="F153" s="19">
        <f t="shared" si="25"/>
        <v>14.8</v>
      </c>
      <c r="G153" s="19">
        <f t="shared" si="25"/>
        <v>8.76</v>
      </c>
      <c r="H153" s="19">
        <f t="shared" si="25"/>
        <v>11.66</v>
      </c>
      <c r="I153" s="19">
        <f t="shared" si="25"/>
        <v>50.739999999999995</v>
      </c>
      <c r="J153" s="19">
        <f t="shared" si="25"/>
        <v>67.63</v>
      </c>
      <c r="K153" s="19">
        <f t="shared" si="25"/>
        <v>325.45</v>
      </c>
      <c r="L153" s="19">
        <f t="shared" si="25"/>
        <v>434</v>
      </c>
      <c r="M153" s="56"/>
      <c r="N153" s="62"/>
      <c r="O153" s="62"/>
      <c r="P153" s="62"/>
    </row>
    <row r="154" spans="1:26">
      <c r="A154" s="35"/>
      <c r="B154" s="21" t="s">
        <v>23</v>
      </c>
      <c r="C154" s="112">
        <v>350</v>
      </c>
      <c r="D154" s="113">
        <v>400</v>
      </c>
      <c r="E154" s="40"/>
      <c r="F154" s="40"/>
      <c r="G154" s="40"/>
      <c r="H154" s="40"/>
      <c r="I154" s="40"/>
      <c r="J154" s="40"/>
      <c r="K154" s="73"/>
      <c r="L154" s="73"/>
      <c r="M154" s="71"/>
      <c r="N154" s="62"/>
      <c r="O154" s="62"/>
      <c r="P154" s="62"/>
    </row>
    <row r="155" spans="1:26">
      <c r="A155" s="4"/>
      <c r="B155" s="7"/>
      <c r="C155" s="7"/>
      <c r="D155" s="7"/>
      <c r="E155" s="6" t="s">
        <v>24</v>
      </c>
      <c r="F155" s="7"/>
      <c r="G155" s="7"/>
      <c r="H155" s="7"/>
      <c r="I155" s="7"/>
      <c r="J155" s="7"/>
      <c r="K155" s="7"/>
      <c r="L155" s="7"/>
      <c r="M155" s="78"/>
      <c r="N155" s="62"/>
      <c r="O155" s="62"/>
      <c r="P155" s="62"/>
    </row>
    <row r="156" spans="1:26">
      <c r="A156" s="97" t="s">
        <v>25</v>
      </c>
      <c r="B156" s="4" t="s">
        <v>158</v>
      </c>
      <c r="C156" s="4">
        <v>100</v>
      </c>
      <c r="D156" s="4">
        <v>100</v>
      </c>
      <c r="E156" s="14">
        <v>0.11</v>
      </c>
      <c r="F156" s="15">
        <v>0.11</v>
      </c>
      <c r="G156" s="14">
        <v>0.05</v>
      </c>
      <c r="H156" s="14">
        <v>0.05</v>
      </c>
      <c r="I156" s="14">
        <v>8.34</v>
      </c>
      <c r="J156" s="14">
        <v>8.34</v>
      </c>
      <c r="K156" s="14">
        <v>32.5</v>
      </c>
      <c r="L156" s="14">
        <v>32.5</v>
      </c>
      <c r="M156" s="58" t="s">
        <v>58</v>
      </c>
      <c r="N156" s="62"/>
      <c r="O156" s="62"/>
      <c r="P156" s="62"/>
    </row>
    <row r="157" spans="1:26">
      <c r="A157" s="93"/>
      <c r="B157" s="17" t="s">
        <v>27</v>
      </c>
      <c r="C157" s="4"/>
      <c r="D157" s="4"/>
      <c r="E157" s="17">
        <f>SUM(E156)</f>
        <v>0.11</v>
      </c>
      <c r="F157" s="17">
        <f t="shared" ref="F157:L157" si="26">SUM(F156)</f>
        <v>0.11</v>
      </c>
      <c r="G157" s="17">
        <f t="shared" si="26"/>
        <v>0.05</v>
      </c>
      <c r="H157" s="17">
        <f t="shared" si="26"/>
        <v>0.05</v>
      </c>
      <c r="I157" s="17">
        <f t="shared" si="26"/>
        <v>8.34</v>
      </c>
      <c r="J157" s="17">
        <f t="shared" si="26"/>
        <v>8.34</v>
      </c>
      <c r="K157" s="17">
        <f t="shared" si="26"/>
        <v>32.5</v>
      </c>
      <c r="L157" s="17">
        <f t="shared" si="26"/>
        <v>32.5</v>
      </c>
      <c r="M157" s="56"/>
      <c r="N157" s="62"/>
      <c r="O157" s="62"/>
      <c r="P157" s="62"/>
    </row>
    <row r="158" spans="1:26">
      <c r="A158" s="114"/>
      <c r="B158" s="20"/>
      <c r="C158" s="35"/>
      <c r="D158" s="35"/>
      <c r="E158" s="83"/>
      <c r="F158" s="83"/>
      <c r="G158" s="83"/>
      <c r="H158" s="83"/>
      <c r="I158" s="20"/>
      <c r="J158" s="20"/>
      <c r="K158" s="100"/>
      <c r="L158" s="100"/>
      <c r="M158" s="71"/>
      <c r="N158" s="61"/>
      <c r="O158" s="62"/>
      <c r="P158" s="62"/>
    </row>
    <row r="159" spans="1:26">
      <c r="A159" s="4"/>
      <c r="B159" s="7"/>
      <c r="C159" s="7"/>
      <c r="D159" s="7"/>
      <c r="E159" s="6" t="s">
        <v>28</v>
      </c>
      <c r="F159" s="7"/>
      <c r="G159" s="7"/>
      <c r="H159" s="7"/>
      <c r="I159" s="7"/>
      <c r="J159" s="7"/>
      <c r="K159" s="7"/>
      <c r="L159" s="7"/>
      <c r="M159" s="78"/>
      <c r="N159" s="99"/>
      <c r="O159" s="62"/>
      <c r="P159" s="62"/>
    </row>
    <row r="160" spans="1:26">
      <c r="A160" s="42"/>
      <c r="B160" s="4" t="s">
        <v>176</v>
      </c>
      <c r="C160" s="4">
        <v>150</v>
      </c>
      <c r="D160" s="4">
        <v>180</v>
      </c>
      <c r="E160" s="26">
        <v>1.8</v>
      </c>
      <c r="F160" s="15">
        <v>2.16</v>
      </c>
      <c r="G160" s="14">
        <v>4.2</v>
      </c>
      <c r="H160" s="14">
        <v>5.01</v>
      </c>
      <c r="I160" s="14">
        <v>10.32</v>
      </c>
      <c r="J160" s="14">
        <v>12.4</v>
      </c>
      <c r="K160" s="14">
        <v>92.7</v>
      </c>
      <c r="L160" s="14">
        <v>111.24</v>
      </c>
      <c r="M160" s="58" t="s">
        <v>177</v>
      </c>
      <c r="N160" s="62"/>
      <c r="O160" s="62"/>
      <c r="P160" s="62"/>
    </row>
    <row r="161" spans="1:28">
      <c r="A161" s="42"/>
      <c r="B161" s="4" t="s">
        <v>89</v>
      </c>
      <c r="C161" s="4">
        <v>100</v>
      </c>
      <c r="D161" s="4">
        <v>130</v>
      </c>
      <c r="E161" s="14">
        <v>3.54</v>
      </c>
      <c r="F161" s="15">
        <v>4.5999999999999996</v>
      </c>
      <c r="G161" s="14">
        <v>2.52</v>
      </c>
      <c r="H161" s="14">
        <v>3.27</v>
      </c>
      <c r="I161" s="14">
        <v>21.6</v>
      </c>
      <c r="J161" s="14">
        <v>28.1</v>
      </c>
      <c r="K161" s="14">
        <v>125.3</v>
      </c>
      <c r="L161" s="14">
        <v>162.9</v>
      </c>
      <c r="M161" s="58" t="s">
        <v>90</v>
      </c>
      <c r="N161" s="124"/>
      <c r="O161" s="124"/>
      <c r="P161" s="124"/>
      <c r="Q161" s="128"/>
    </row>
    <row r="162" spans="1:28">
      <c r="A162" s="42"/>
      <c r="B162" s="4" t="s">
        <v>106</v>
      </c>
      <c r="C162" s="4">
        <v>60</v>
      </c>
      <c r="D162" s="4">
        <v>80</v>
      </c>
      <c r="E162" s="12">
        <v>8.5299999999999994</v>
      </c>
      <c r="F162" s="13">
        <v>11.38</v>
      </c>
      <c r="G162" s="12">
        <v>8.32</v>
      </c>
      <c r="H162" s="12">
        <v>11.1</v>
      </c>
      <c r="I162" s="12">
        <v>3.86</v>
      </c>
      <c r="J162" s="12">
        <v>5.15</v>
      </c>
      <c r="K162" s="12">
        <v>124.5</v>
      </c>
      <c r="L162" s="12">
        <v>166</v>
      </c>
      <c r="M162" s="60" t="s">
        <v>178</v>
      </c>
      <c r="N162" s="62"/>
      <c r="O162" s="62"/>
      <c r="P162" s="62"/>
    </row>
    <row r="163" spans="1:28">
      <c r="A163" s="42"/>
      <c r="B163" s="27" t="s">
        <v>36</v>
      </c>
      <c r="C163" s="27">
        <v>150</v>
      </c>
      <c r="D163" s="27">
        <v>180</v>
      </c>
      <c r="E163" s="29">
        <v>0.4</v>
      </c>
      <c r="F163" s="28">
        <v>0.44</v>
      </c>
      <c r="G163" s="29">
        <v>0.02</v>
      </c>
      <c r="H163" s="29">
        <v>0.02</v>
      </c>
      <c r="I163" s="29">
        <v>13.7</v>
      </c>
      <c r="J163" s="29">
        <v>16.440000000000001</v>
      </c>
      <c r="K163" s="29">
        <v>54</v>
      </c>
      <c r="L163" s="29">
        <v>64.8</v>
      </c>
      <c r="M163" s="67" t="s">
        <v>37</v>
      </c>
      <c r="N163" s="62"/>
      <c r="O163" s="62"/>
      <c r="P163" s="62"/>
    </row>
    <row r="164" spans="1:28">
      <c r="A164" s="42"/>
      <c r="B164" s="30" t="s">
        <v>107</v>
      </c>
      <c r="C164" s="30">
        <v>30</v>
      </c>
      <c r="D164" s="30">
        <v>37</v>
      </c>
      <c r="E164" s="14">
        <v>2.1</v>
      </c>
      <c r="F164" s="15">
        <v>2.59</v>
      </c>
      <c r="G164" s="14">
        <v>0.32</v>
      </c>
      <c r="H164" s="14">
        <v>0.4</v>
      </c>
      <c r="I164" s="14">
        <v>13.9</v>
      </c>
      <c r="J164" s="14">
        <v>17.13</v>
      </c>
      <c r="K164" s="14">
        <v>64.8</v>
      </c>
      <c r="L164" s="14">
        <v>79.900000000000006</v>
      </c>
      <c r="M164" s="58" t="s">
        <v>39</v>
      </c>
      <c r="N164" s="62"/>
      <c r="O164" s="62"/>
      <c r="P164" s="62"/>
    </row>
    <row r="165" spans="1:28">
      <c r="A165" s="42"/>
      <c r="B165" s="4" t="s">
        <v>99</v>
      </c>
      <c r="C165" s="4">
        <v>15</v>
      </c>
      <c r="D165" s="4">
        <v>20</v>
      </c>
      <c r="E165" s="14">
        <v>1.1000000000000001</v>
      </c>
      <c r="F165" s="15">
        <v>1.48</v>
      </c>
      <c r="G165" s="14">
        <v>0.74</v>
      </c>
      <c r="H165" s="14">
        <v>0.98</v>
      </c>
      <c r="I165" s="14">
        <v>8.0399999999999991</v>
      </c>
      <c r="J165" s="14">
        <v>10.72</v>
      </c>
      <c r="K165" s="14">
        <v>43.9</v>
      </c>
      <c r="L165" s="14">
        <v>58.5</v>
      </c>
      <c r="M165" s="58" t="s">
        <v>39</v>
      </c>
      <c r="N165" s="62"/>
      <c r="O165" s="62"/>
      <c r="P165" s="62"/>
    </row>
    <row r="166" spans="1:28">
      <c r="A166" s="43"/>
      <c r="B166" s="17" t="s">
        <v>41</v>
      </c>
      <c r="C166" s="18">
        <f t="shared" ref="C166:L166" si="27">SUM(C160:C165)</f>
        <v>505</v>
      </c>
      <c r="D166" s="18">
        <f t="shared" si="27"/>
        <v>627</v>
      </c>
      <c r="E166" s="19">
        <f t="shared" si="27"/>
        <v>17.470000000000002</v>
      </c>
      <c r="F166" s="19">
        <f t="shared" si="27"/>
        <v>22.650000000000002</v>
      </c>
      <c r="G166" s="19">
        <f t="shared" si="27"/>
        <v>16.12</v>
      </c>
      <c r="H166" s="19">
        <f t="shared" si="27"/>
        <v>20.779999999999998</v>
      </c>
      <c r="I166" s="19">
        <f t="shared" si="27"/>
        <v>71.42</v>
      </c>
      <c r="J166" s="19">
        <f t="shared" si="27"/>
        <v>89.94</v>
      </c>
      <c r="K166" s="19">
        <f t="shared" si="27"/>
        <v>505.2</v>
      </c>
      <c r="L166" s="19">
        <f t="shared" si="27"/>
        <v>643.34</v>
      </c>
      <c r="M166" s="66"/>
      <c r="N166" s="62"/>
      <c r="O166" s="62"/>
      <c r="P166" s="62"/>
      <c r="Q166" s="4" t="s">
        <v>74</v>
      </c>
      <c r="R166" s="4">
        <v>90</v>
      </c>
      <c r="S166" s="4">
        <v>90</v>
      </c>
      <c r="T166" s="14">
        <v>0.36</v>
      </c>
      <c r="U166" s="15">
        <v>0.36</v>
      </c>
      <c r="V166" s="14">
        <v>0.36</v>
      </c>
      <c r="W166" s="14">
        <v>0.36</v>
      </c>
      <c r="X166" s="14">
        <v>8.82</v>
      </c>
      <c r="Y166" s="14">
        <v>8.82</v>
      </c>
      <c r="Z166" s="14">
        <v>42.3</v>
      </c>
      <c r="AA166" s="14">
        <v>42.3</v>
      </c>
      <c r="AB166" s="58" t="s">
        <v>58</v>
      </c>
    </row>
    <row r="167" spans="1:28">
      <c r="A167" s="35"/>
      <c r="B167" s="21" t="s">
        <v>23</v>
      </c>
      <c r="C167" s="112">
        <v>450</v>
      </c>
      <c r="D167" s="113">
        <v>600</v>
      </c>
      <c r="E167" s="40"/>
      <c r="F167" s="40"/>
      <c r="G167" s="40"/>
      <c r="H167" s="40"/>
      <c r="I167" s="40"/>
      <c r="J167" s="40"/>
      <c r="K167" s="73"/>
      <c r="L167" s="73"/>
      <c r="M167" s="125"/>
      <c r="N167" s="61"/>
      <c r="O167" s="62"/>
      <c r="P167" s="62"/>
    </row>
    <row r="168" spans="1:28">
      <c r="A168" s="41" t="s">
        <v>43</v>
      </c>
      <c r="B168" s="7"/>
      <c r="C168" s="7"/>
      <c r="D168" s="7"/>
      <c r="E168" s="6" t="s">
        <v>42</v>
      </c>
      <c r="F168" s="7"/>
      <c r="G168" s="7"/>
      <c r="H168" s="7"/>
      <c r="I168" s="7"/>
      <c r="J168" s="7"/>
      <c r="K168" s="7"/>
      <c r="L168" s="7"/>
      <c r="M168" s="126"/>
      <c r="N168" s="61"/>
      <c r="O168" s="62"/>
      <c r="P168" s="62"/>
    </row>
    <row r="169" spans="1:28">
      <c r="A169" s="42"/>
      <c r="B169" s="27" t="s">
        <v>108</v>
      </c>
      <c r="C169" s="4">
        <v>100</v>
      </c>
      <c r="D169" s="4">
        <v>130</v>
      </c>
      <c r="E169" s="38">
        <v>1.56</v>
      </c>
      <c r="F169" s="28">
        <v>2.0299999999999998</v>
      </c>
      <c r="G169" s="29">
        <v>2.46</v>
      </c>
      <c r="H169" s="29">
        <v>3.2</v>
      </c>
      <c r="I169" s="29">
        <v>9</v>
      </c>
      <c r="J169" s="29">
        <v>11.7</v>
      </c>
      <c r="K169" s="29">
        <v>65</v>
      </c>
      <c r="L169" s="29">
        <v>84</v>
      </c>
      <c r="M169" s="67" t="s">
        <v>109</v>
      </c>
      <c r="N169" s="98"/>
      <c r="O169" s="62"/>
      <c r="P169" s="62"/>
    </row>
    <row r="170" spans="1:28">
      <c r="A170" s="42"/>
      <c r="B170" s="4" t="s">
        <v>84</v>
      </c>
      <c r="C170" s="4">
        <v>150</v>
      </c>
      <c r="D170" s="4">
        <v>200</v>
      </c>
      <c r="E170" s="12">
        <v>0.03</v>
      </c>
      <c r="F170" s="13">
        <v>0.04</v>
      </c>
      <c r="G170" s="12">
        <v>0.01</v>
      </c>
      <c r="H170" s="12">
        <v>0.01</v>
      </c>
      <c r="I170" s="12">
        <v>6.82</v>
      </c>
      <c r="J170" s="12">
        <v>9.1</v>
      </c>
      <c r="K170" s="12">
        <v>26.2</v>
      </c>
      <c r="L170" s="12">
        <v>35</v>
      </c>
      <c r="M170" s="60" t="s">
        <v>85</v>
      </c>
      <c r="N170" s="77"/>
      <c r="O170" s="62"/>
      <c r="P170" s="62"/>
    </row>
    <row r="171" spans="1:28">
      <c r="A171" s="43"/>
      <c r="B171" s="17" t="s">
        <v>47</v>
      </c>
      <c r="C171" s="115">
        <f>SUM(C169:C170)</f>
        <v>250</v>
      </c>
      <c r="D171" s="115">
        <f>SUM(D169:D170)</f>
        <v>330</v>
      </c>
      <c r="E171" s="17">
        <f>SUM(E169:E170)</f>
        <v>1.59</v>
      </c>
      <c r="F171" s="17">
        <f>SUM(F169:F170)</f>
        <v>2.0699999999999998</v>
      </c>
      <c r="G171" s="17">
        <f t="shared" ref="G171:L171" si="28">SUM(G169:G170)</f>
        <v>2.4699999999999998</v>
      </c>
      <c r="H171" s="17">
        <f t="shared" si="28"/>
        <v>3.21</v>
      </c>
      <c r="I171" s="17">
        <f t="shared" si="28"/>
        <v>15.82</v>
      </c>
      <c r="J171" s="17">
        <f t="shared" si="28"/>
        <v>20.799999999999997</v>
      </c>
      <c r="K171" s="17">
        <f t="shared" si="28"/>
        <v>91.2</v>
      </c>
      <c r="L171" s="17">
        <f t="shared" si="28"/>
        <v>119</v>
      </c>
      <c r="M171" s="63"/>
      <c r="N171" s="77"/>
      <c r="O171" s="62"/>
      <c r="P171" s="62"/>
    </row>
    <row r="172" spans="1:28">
      <c r="A172" s="35"/>
      <c r="B172" s="21" t="s">
        <v>23</v>
      </c>
      <c r="C172" s="113">
        <v>200</v>
      </c>
      <c r="D172" s="113">
        <v>250</v>
      </c>
      <c r="E172" s="40"/>
      <c r="F172" s="40"/>
      <c r="G172" s="40"/>
      <c r="H172" s="40"/>
      <c r="I172" s="40"/>
      <c r="J172" s="40"/>
      <c r="K172" s="73"/>
      <c r="L172" s="73"/>
      <c r="M172" s="125"/>
      <c r="N172" s="77"/>
      <c r="O172" s="62"/>
      <c r="P172" s="62"/>
    </row>
    <row r="173" spans="1:28">
      <c r="A173" s="116"/>
      <c r="B173" s="17" t="s">
        <v>48</v>
      </c>
      <c r="C173" s="4"/>
      <c r="D173" s="4"/>
      <c r="E173" s="19">
        <f t="shared" ref="E173:L173" si="29">SUM(E153+E157+E166+E171)</f>
        <v>29.37</v>
      </c>
      <c r="F173" s="19">
        <f t="shared" si="29"/>
        <v>39.630000000000003</v>
      </c>
      <c r="G173" s="19">
        <f t="shared" si="29"/>
        <v>27.4</v>
      </c>
      <c r="H173" s="19">
        <f t="shared" si="29"/>
        <v>35.699999999999996</v>
      </c>
      <c r="I173" s="19">
        <f t="shared" si="29"/>
        <v>146.32</v>
      </c>
      <c r="J173" s="19">
        <f t="shared" si="29"/>
        <v>186.70999999999998</v>
      </c>
      <c r="K173" s="19">
        <f t="shared" si="29"/>
        <v>954.35</v>
      </c>
      <c r="L173" s="19">
        <f t="shared" si="29"/>
        <v>1228.8400000000001</v>
      </c>
      <c r="M173" s="66"/>
      <c r="N173" s="62"/>
      <c r="O173" s="62"/>
      <c r="P173" s="62"/>
    </row>
    <row r="174" spans="1:28">
      <c r="N174" s="62"/>
      <c r="O174" s="62"/>
      <c r="P174" s="62"/>
    </row>
    <row r="175" spans="1:28">
      <c r="A175" s="117"/>
      <c r="B175" s="52"/>
      <c r="C175" s="118"/>
      <c r="D175" s="118"/>
      <c r="E175" s="118" t="s">
        <v>110</v>
      </c>
      <c r="F175" s="118"/>
      <c r="G175" s="118"/>
      <c r="H175" s="118"/>
      <c r="I175" s="118"/>
      <c r="J175" s="118"/>
      <c r="K175" s="118"/>
      <c r="L175" s="118"/>
      <c r="M175" s="127"/>
      <c r="N175" s="62"/>
      <c r="O175" s="62"/>
      <c r="P175" s="62"/>
    </row>
    <row r="176" spans="1:28" ht="26.25">
      <c r="A176" s="3" t="s">
        <v>1</v>
      </c>
      <c r="B176" s="4"/>
      <c r="C176" s="97" t="s">
        <v>2</v>
      </c>
      <c r="D176" s="119"/>
      <c r="E176" s="5" t="s">
        <v>3</v>
      </c>
      <c r="F176" s="5"/>
      <c r="G176" s="5" t="s">
        <v>4</v>
      </c>
      <c r="H176" s="5"/>
      <c r="I176" s="5" t="s">
        <v>5</v>
      </c>
      <c r="J176" s="5"/>
      <c r="K176" s="5" t="s">
        <v>6</v>
      </c>
      <c r="L176" s="5"/>
      <c r="M176" s="55" t="s">
        <v>7</v>
      </c>
      <c r="N176" s="61"/>
      <c r="O176" s="62"/>
      <c r="P176" s="62"/>
    </row>
    <row r="177" spans="1:16">
      <c r="A177" s="5" t="s">
        <v>8</v>
      </c>
      <c r="B177" s="5" t="s">
        <v>9</v>
      </c>
      <c r="C177" s="5" t="s">
        <v>10</v>
      </c>
      <c r="D177" s="5" t="s">
        <v>11</v>
      </c>
      <c r="E177" s="5" t="s">
        <v>12</v>
      </c>
      <c r="F177" s="5" t="s">
        <v>13</v>
      </c>
      <c r="G177" s="5" t="s">
        <v>12</v>
      </c>
      <c r="H177" s="5" t="s">
        <v>13</v>
      </c>
      <c r="I177" s="5" t="s">
        <v>12</v>
      </c>
      <c r="J177" s="5" t="s">
        <v>13</v>
      </c>
      <c r="K177" s="5" t="s">
        <v>12</v>
      </c>
      <c r="L177" s="5" t="s">
        <v>13</v>
      </c>
      <c r="M177" s="56"/>
      <c r="N177" s="99"/>
      <c r="O177" s="62"/>
      <c r="P177" s="62"/>
    </row>
    <row r="178" spans="1:16" ht="25.5">
      <c r="A178" s="8" t="s">
        <v>15</v>
      </c>
      <c r="B178" s="6" t="s">
        <v>14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57"/>
      <c r="N178" s="99"/>
      <c r="O178" s="62"/>
      <c r="P178" s="62"/>
    </row>
    <row r="179" spans="1:16">
      <c r="A179" s="11"/>
      <c r="B179" s="4" t="s">
        <v>129</v>
      </c>
      <c r="C179" s="4">
        <v>120</v>
      </c>
      <c r="D179" s="4">
        <v>150</v>
      </c>
      <c r="E179" s="14">
        <v>17.66</v>
      </c>
      <c r="F179" s="15">
        <v>22.07</v>
      </c>
      <c r="G179" s="14">
        <v>14.54</v>
      </c>
      <c r="H179" s="14">
        <v>18.170000000000002</v>
      </c>
      <c r="I179" s="14">
        <v>16.440000000000001</v>
      </c>
      <c r="J179" s="14">
        <v>20.56</v>
      </c>
      <c r="K179" s="14">
        <v>269</v>
      </c>
      <c r="L179" s="14">
        <v>336</v>
      </c>
      <c r="M179" s="58" t="s">
        <v>130</v>
      </c>
      <c r="N179" s="98"/>
      <c r="O179" s="62"/>
      <c r="P179" s="62"/>
    </row>
    <row r="180" spans="1:16">
      <c r="A180" s="11"/>
      <c r="B180" s="4" t="s">
        <v>179</v>
      </c>
      <c r="C180" s="4">
        <v>20</v>
      </c>
      <c r="D180" s="4">
        <v>30</v>
      </c>
      <c r="E180" s="14">
        <v>0.5</v>
      </c>
      <c r="F180" s="15">
        <v>0.75</v>
      </c>
      <c r="G180" s="14">
        <v>1</v>
      </c>
      <c r="H180" s="14">
        <v>1.4</v>
      </c>
      <c r="I180" s="14">
        <v>3</v>
      </c>
      <c r="J180" s="14">
        <v>4.5</v>
      </c>
      <c r="K180" s="14">
        <v>74</v>
      </c>
      <c r="L180" s="14">
        <v>111</v>
      </c>
      <c r="M180" s="58" t="s">
        <v>160</v>
      </c>
      <c r="N180" s="62"/>
      <c r="O180" s="62"/>
      <c r="P180" s="62"/>
    </row>
    <row r="181" spans="1:16">
      <c r="A181" s="11"/>
      <c r="B181" s="4" t="s">
        <v>111</v>
      </c>
      <c r="C181" s="27">
        <v>25</v>
      </c>
      <c r="D181" s="27">
        <v>37</v>
      </c>
      <c r="E181" s="38">
        <v>0.9</v>
      </c>
      <c r="F181" s="28">
        <v>1.81</v>
      </c>
      <c r="G181" s="29">
        <v>3.9</v>
      </c>
      <c r="H181" s="29">
        <v>5.66</v>
      </c>
      <c r="I181" s="29">
        <v>5.75</v>
      </c>
      <c r="J181" s="29">
        <v>12</v>
      </c>
      <c r="K181" s="29">
        <v>62.4</v>
      </c>
      <c r="L181" s="29">
        <v>108</v>
      </c>
      <c r="M181" s="67" t="s">
        <v>54</v>
      </c>
      <c r="N181" s="62"/>
      <c r="O181" s="62"/>
      <c r="P181" s="62"/>
    </row>
    <row r="182" spans="1:16">
      <c r="A182" s="11"/>
      <c r="B182" s="4" t="s">
        <v>20</v>
      </c>
      <c r="C182" s="4">
        <v>150</v>
      </c>
      <c r="D182" s="4">
        <v>200</v>
      </c>
      <c r="E182" s="14">
        <v>1.1000000000000001</v>
      </c>
      <c r="F182" s="15">
        <v>1.4</v>
      </c>
      <c r="G182" s="14">
        <v>1.1000000000000001</v>
      </c>
      <c r="H182" s="14">
        <v>1.4</v>
      </c>
      <c r="I182" s="14">
        <v>8.42</v>
      </c>
      <c r="J182" s="14">
        <v>11.2</v>
      </c>
      <c r="K182" s="14">
        <v>45.8</v>
      </c>
      <c r="L182" s="14">
        <v>61</v>
      </c>
      <c r="M182" s="58" t="s">
        <v>21</v>
      </c>
      <c r="N182" s="62"/>
      <c r="O182" s="62"/>
      <c r="P182" s="62"/>
    </row>
    <row r="183" spans="1:16">
      <c r="A183" s="16"/>
      <c r="B183" s="17" t="s">
        <v>22</v>
      </c>
      <c r="C183" s="115">
        <f t="shared" ref="C183:L183" si="30">SUM(C179:C182)</f>
        <v>315</v>
      </c>
      <c r="D183" s="115">
        <f t="shared" si="30"/>
        <v>417</v>
      </c>
      <c r="E183" s="19">
        <f t="shared" si="30"/>
        <v>20.16</v>
      </c>
      <c r="F183" s="19">
        <f t="shared" si="30"/>
        <v>26.029999999999998</v>
      </c>
      <c r="G183" s="19">
        <f t="shared" si="30"/>
        <v>20.54</v>
      </c>
      <c r="H183" s="19">
        <f t="shared" si="30"/>
        <v>26.63</v>
      </c>
      <c r="I183" s="19">
        <f t="shared" si="30"/>
        <v>33.61</v>
      </c>
      <c r="J183" s="19">
        <f t="shared" si="30"/>
        <v>48.260000000000005</v>
      </c>
      <c r="K183" s="19">
        <f t="shared" si="30"/>
        <v>451.2</v>
      </c>
      <c r="L183" s="19">
        <f t="shared" si="30"/>
        <v>616</v>
      </c>
      <c r="M183" s="56"/>
      <c r="N183" s="62"/>
      <c r="O183" s="62"/>
      <c r="P183" s="62"/>
    </row>
    <row r="184" spans="1:16">
      <c r="A184" s="35"/>
      <c r="B184" s="120" t="s">
        <v>23</v>
      </c>
      <c r="C184" s="112">
        <v>350</v>
      </c>
      <c r="D184" s="113">
        <v>400</v>
      </c>
      <c r="E184" s="40"/>
      <c r="F184" s="40"/>
      <c r="G184" s="40"/>
      <c r="H184" s="40"/>
      <c r="I184" s="40"/>
      <c r="J184" s="40"/>
      <c r="K184" s="73"/>
      <c r="L184" s="73"/>
      <c r="M184" s="71"/>
      <c r="N184" s="62"/>
      <c r="O184" s="62"/>
      <c r="P184" s="62"/>
    </row>
    <row r="185" spans="1:16">
      <c r="A185" s="97"/>
      <c r="B185" s="7"/>
      <c r="C185" s="7"/>
      <c r="D185" s="7"/>
      <c r="E185" s="7"/>
      <c r="F185" s="6" t="s">
        <v>24</v>
      </c>
      <c r="G185" s="7"/>
      <c r="H185" s="7"/>
      <c r="I185" s="7"/>
      <c r="J185" s="7"/>
      <c r="K185" s="7"/>
      <c r="L185" s="7"/>
      <c r="M185" s="78"/>
      <c r="N185" s="62"/>
      <c r="O185" s="62"/>
      <c r="P185" s="62"/>
    </row>
    <row r="186" spans="1:16">
      <c r="A186" s="5" t="s">
        <v>25</v>
      </c>
      <c r="B186" s="4" t="s">
        <v>112</v>
      </c>
      <c r="C186" s="4">
        <v>90</v>
      </c>
      <c r="D186" s="4">
        <v>100</v>
      </c>
      <c r="E186" s="14">
        <v>0.36</v>
      </c>
      <c r="F186" s="15">
        <v>0.4</v>
      </c>
      <c r="G186" s="14">
        <v>0.36</v>
      </c>
      <c r="H186" s="14">
        <v>0.4</v>
      </c>
      <c r="I186" s="14">
        <v>8.82</v>
      </c>
      <c r="J186" s="14">
        <v>9.8000000000000007</v>
      </c>
      <c r="K186" s="14">
        <v>42.3</v>
      </c>
      <c r="L186" s="14">
        <v>47</v>
      </c>
      <c r="M186" s="58" t="s">
        <v>58</v>
      </c>
      <c r="N186" s="62"/>
      <c r="O186" s="62"/>
      <c r="P186" s="62"/>
    </row>
    <row r="187" spans="1:16">
      <c r="A187" s="5"/>
      <c r="B187" s="17" t="s">
        <v>27</v>
      </c>
      <c r="C187" s="4"/>
      <c r="D187" s="4"/>
      <c r="E187" s="17">
        <f>SUM(E186)</f>
        <v>0.36</v>
      </c>
      <c r="F187" s="17">
        <f t="shared" ref="F187:L187" si="31">SUM(F186)</f>
        <v>0.4</v>
      </c>
      <c r="G187" s="17">
        <f t="shared" si="31"/>
        <v>0.36</v>
      </c>
      <c r="H187" s="17">
        <f t="shared" si="31"/>
        <v>0.4</v>
      </c>
      <c r="I187" s="17">
        <f t="shared" si="31"/>
        <v>8.82</v>
      </c>
      <c r="J187" s="17">
        <f t="shared" si="31"/>
        <v>9.8000000000000007</v>
      </c>
      <c r="K187" s="17">
        <f t="shared" si="31"/>
        <v>42.3</v>
      </c>
      <c r="L187" s="17">
        <f t="shared" si="31"/>
        <v>47</v>
      </c>
      <c r="M187" s="56"/>
      <c r="N187" s="61"/>
      <c r="O187" s="62"/>
      <c r="P187" s="62"/>
    </row>
    <row r="188" spans="1:16">
      <c r="A188" s="35"/>
      <c r="B188" s="20"/>
      <c r="C188" s="35"/>
      <c r="D188" s="35"/>
      <c r="E188" s="83"/>
      <c r="F188" s="83"/>
      <c r="G188" s="83"/>
      <c r="H188" s="83"/>
      <c r="I188" s="20"/>
      <c r="J188" s="20"/>
      <c r="K188" s="100"/>
      <c r="L188" s="100"/>
      <c r="M188" s="71"/>
      <c r="N188" s="61"/>
      <c r="O188" s="62"/>
      <c r="P188" s="62"/>
    </row>
    <row r="189" spans="1:16">
      <c r="A189" s="41" t="s">
        <v>29</v>
      </c>
      <c r="B189" s="7"/>
      <c r="C189" s="7"/>
      <c r="D189" s="7"/>
      <c r="E189" s="7"/>
      <c r="F189" s="6" t="s">
        <v>28</v>
      </c>
      <c r="G189" s="7"/>
      <c r="H189" s="7"/>
      <c r="I189" s="7"/>
      <c r="J189" s="7"/>
      <c r="K189" s="7"/>
      <c r="L189" s="7"/>
      <c r="M189" s="78"/>
      <c r="N189" s="61"/>
      <c r="O189" s="62"/>
      <c r="P189" s="62"/>
    </row>
    <row r="190" spans="1:16">
      <c r="A190" s="42"/>
      <c r="B190" s="4" t="s">
        <v>137</v>
      </c>
      <c r="C190" s="4">
        <v>150</v>
      </c>
      <c r="D190" s="4">
        <v>180</v>
      </c>
      <c r="E190" s="14">
        <v>3.2</v>
      </c>
      <c r="F190" s="15">
        <v>3.83</v>
      </c>
      <c r="G190" s="14">
        <v>3</v>
      </c>
      <c r="H190" s="14">
        <v>3.6</v>
      </c>
      <c r="I190" s="14">
        <v>11.9</v>
      </c>
      <c r="J190" s="134">
        <v>14.3</v>
      </c>
      <c r="K190" s="14">
        <v>88.5</v>
      </c>
      <c r="L190" s="14">
        <v>106.2</v>
      </c>
      <c r="M190" s="58" t="s">
        <v>138</v>
      </c>
      <c r="N190" s="62"/>
      <c r="O190" s="62"/>
      <c r="P190" s="62"/>
    </row>
    <row r="191" spans="1:16">
      <c r="A191" s="42"/>
      <c r="B191" s="4" t="s">
        <v>181</v>
      </c>
      <c r="C191" s="4">
        <v>60</v>
      </c>
      <c r="D191" s="4">
        <v>80</v>
      </c>
      <c r="E191" s="26">
        <v>11.9</v>
      </c>
      <c r="F191" s="15">
        <v>15.84</v>
      </c>
      <c r="G191" s="14">
        <v>13.64</v>
      </c>
      <c r="H191" s="14">
        <v>18.18</v>
      </c>
      <c r="I191" s="14">
        <v>2.66</v>
      </c>
      <c r="J191" s="14">
        <v>3.55</v>
      </c>
      <c r="K191" s="14">
        <v>180.75</v>
      </c>
      <c r="L191" s="14">
        <v>241</v>
      </c>
      <c r="M191" s="58" t="s">
        <v>182</v>
      </c>
      <c r="N191" s="62"/>
      <c r="O191" s="62"/>
      <c r="P191" s="62"/>
    </row>
    <row r="192" spans="1:16">
      <c r="A192" s="42"/>
      <c r="B192" s="4" t="s">
        <v>32</v>
      </c>
      <c r="C192" s="4">
        <v>100</v>
      </c>
      <c r="D192" s="4">
        <v>130</v>
      </c>
      <c r="E192" s="26">
        <v>2.33</v>
      </c>
      <c r="F192" s="15">
        <v>3.03</v>
      </c>
      <c r="G192" s="14">
        <v>1.9</v>
      </c>
      <c r="H192" s="14">
        <v>2.5</v>
      </c>
      <c r="I192" s="14">
        <v>9.0399999999999991</v>
      </c>
      <c r="J192" s="14">
        <v>11.8</v>
      </c>
      <c r="K192" s="14">
        <v>62.7</v>
      </c>
      <c r="L192" s="14">
        <v>81.5</v>
      </c>
      <c r="M192" s="58" t="s">
        <v>33</v>
      </c>
      <c r="N192" s="62"/>
      <c r="O192" s="62"/>
      <c r="P192" s="62"/>
    </row>
    <row r="193" spans="1:16">
      <c r="A193" s="42"/>
      <c r="B193" s="27" t="s">
        <v>118</v>
      </c>
      <c r="C193" s="27">
        <v>150</v>
      </c>
      <c r="D193" s="27">
        <v>180</v>
      </c>
      <c r="E193" s="29">
        <v>0.21</v>
      </c>
      <c r="F193" s="28">
        <v>0.25</v>
      </c>
      <c r="G193" s="29">
        <v>0.01</v>
      </c>
      <c r="H193" s="29">
        <v>0.01</v>
      </c>
      <c r="I193" s="29">
        <v>13.86</v>
      </c>
      <c r="J193" s="29">
        <v>16.63</v>
      </c>
      <c r="K193" s="29">
        <v>53.25</v>
      </c>
      <c r="L193" s="29">
        <v>63.9</v>
      </c>
      <c r="M193" s="67" t="s">
        <v>80</v>
      </c>
      <c r="N193" s="62"/>
      <c r="O193" s="62"/>
      <c r="P193" s="62"/>
    </row>
    <row r="194" spans="1:16">
      <c r="A194" s="42"/>
      <c r="B194" s="27" t="s">
        <v>38</v>
      </c>
      <c r="C194" s="27">
        <v>15</v>
      </c>
      <c r="D194" s="27">
        <v>20</v>
      </c>
      <c r="E194" s="29">
        <v>1.1000000000000001</v>
      </c>
      <c r="F194" s="28">
        <v>1.48</v>
      </c>
      <c r="G194" s="29">
        <v>0.74</v>
      </c>
      <c r="H194" s="29">
        <v>0.98</v>
      </c>
      <c r="I194" s="29">
        <v>8.0399999999999991</v>
      </c>
      <c r="J194" s="29">
        <v>10.72</v>
      </c>
      <c r="K194" s="29">
        <v>43.9</v>
      </c>
      <c r="L194" s="29">
        <v>58.5</v>
      </c>
      <c r="M194" s="67" t="s">
        <v>39</v>
      </c>
      <c r="N194" s="62"/>
      <c r="O194" s="62"/>
      <c r="P194" s="62"/>
    </row>
    <row r="195" spans="1:16">
      <c r="A195" s="42"/>
      <c r="B195" s="30" t="s">
        <v>40</v>
      </c>
      <c r="C195" s="30">
        <v>30</v>
      </c>
      <c r="D195" s="30">
        <v>37</v>
      </c>
      <c r="E195" s="14">
        <v>2.1</v>
      </c>
      <c r="F195" s="15">
        <v>2.59</v>
      </c>
      <c r="G195" s="14">
        <v>0.32</v>
      </c>
      <c r="H195" s="14">
        <v>0.4</v>
      </c>
      <c r="I195" s="14">
        <v>13.9</v>
      </c>
      <c r="J195" s="14">
        <v>17.13</v>
      </c>
      <c r="K195" s="14">
        <v>64.8</v>
      </c>
      <c r="L195" s="14">
        <v>79.900000000000006</v>
      </c>
      <c r="M195" s="58" t="s">
        <v>39</v>
      </c>
      <c r="N195" s="62"/>
      <c r="O195" s="62"/>
      <c r="P195" s="62"/>
    </row>
    <row r="196" spans="1:16">
      <c r="A196" s="43"/>
      <c r="B196" s="17" t="s">
        <v>41</v>
      </c>
      <c r="C196" s="115">
        <f t="shared" ref="C196:L196" si="32">SUM(C190:C195)</f>
        <v>505</v>
      </c>
      <c r="D196" s="115">
        <f t="shared" si="32"/>
        <v>627</v>
      </c>
      <c r="E196" s="19">
        <f t="shared" si="32"/>
        <v>20.840000000000003</v>
      </c>
      <c r="F196" s="19">
        <f t="shared" si="32"/>
        <v>27.020000000000003</v>
      </c>
      <c r="G196" s="19">
        <f t="shared" si="32"/>
        <v>19.61</v>
      </c>
      <c r="H196" s="19">
        <f t="shared" si="32"/>
        <v>25.67</v>
      </c>
      <c r="I196" s="19">
        <f t="shared" si="32"/>
        <v>59.4</v>
      </c>
      <c r="J196" s="19">
        <f t="shared" si="32"/>
        <v>74.13</v>
      </c>
      <c r="K196" s="19">
        <f t="shared" si="32"/>
        <v>493.9</v>
      </c>
      <c r="L196" s="19">
        <f t="shared" si="32"/>
        <v>630.99999999999989</v>
      </c>
      <c r="M196" s="56"/>
      <c r="N196" s="62"/>
      <c r="O196" s="62"/>
      <c r="P196" s="62"/>
    </row>
    <row r="197" spans="1:16">
      <c r="A197" s="35"/>
      <c r="B197" s="21" t="s">
        <v>23</v>
      </c>
      <c r="C197" s="31">
        <v>450</v>
      </c>
      <c r="D197" s="36">
        <v>600</v>
      </c>
      <c r="E197" s="40"/>
      <c r="F197" s="40"/>
      <c r="G197" s="40"/>
      <c r="H197" s="40"/>
      <c r="I197" s="40"/>
      <c r="J197" s="40"/>
      <c r="K197" s="73"/>
      <c r="L197" s="73"/>
      <c r="M197" s="71"/>
      <c r="N197" s="77"/>
      <c r="O197" s="62"/>
      <c r="P197" s="62"/>
    </row>
    <row r="198" spans="1:16">
      <c r="A198" s="41" t="s">
        <v>43</v>
      </c>
      <c r="B198" s="7"/>
      <c r="C198" s="7"/>
      <c r="D198" s="7"/>
      <c r="E198" s="6" t="s">
        <v>42</v>
      </c>
      <c r="F198" s="7"/>
      <c r="G198" s="7"/>
      <c r="H198" s="7"/>
      <c r="I198" s="7"/>
      <c r="J198" s="7"/>
      <c r="K198" s="7"/>
      <c r="L198" s="7"/>
      <c r="M198" s="78"/>
      <c r="N198" s="77"/>
      <c r="O198" s="62"/>
      <c r="P198" s="62"/>
    </row>
    <row r="199" spans="1:16">
      <c r="A199" s="42"/>
      <c r="B199" s="4" t="s">
        <v>183</v>
      </c>
      <c r="C199" s="4">
        <v>120</v>
      </c>
      <c r="D199" s="4">
        <v>150</v>
      </c>
      <c r="E199" s="108">
        <v>4.3499999999999996</v>
      </c>
      <c r="F199" s="13">
        <v>5.43</v>
      </c>
      <c r="G199" s="12">
        <v>4</v>
      </c>
      <c r="H199" s="12">
        <v>5</v>
      </c>
      <c r="I199" s="12">
        <v>17.55</v>
      </c>
      <c r="J199" s="12">
        <v>22</v>
      </c>
      <c r="K199" s="12">
        <v>123.6</v>
      </c>
      <c r="L199" s="12">
        <v>154.5</v>
      </c>
      <c r="M199" s="121" t="s">
        <v>184</v>
      </c>
      <c r="N199" s="61"/>
      <c r="O199" s="62"/>
      <c r="P199" s="62"/>
    </row>
    <row r="200" spans="1:16">
      <c r="A200" s="42"/>
      <c r="B200" s="4" t="s">
        <v>84</v>
      </c>
      <c r="C200" s="4">
        <v>150</v>
      </c>
      <c r="D200" s="4">
        <v>200</v>
      </c>
      <c r="E200" s="10">
        <v>0.03</v>
      </c>
      <c r="F200" s="10">
        <v>0.04</v>
      </c>
      <c r="G200" s="10">
        <v>0.01</v>
      </c>
      <c r="H200" s="10">
        <v>0.01</v>
      </c>
      <c r="I200" s="10">
        <v>6.82</v>
      </c>
      <c r="J200" s="10">
        <v>9.1</v>
      </c>
      <c r="K200" s="10">
        <v>26.2</v>
      </c>
      <c r="L200" s="10">
        <v>35</v>
      </c>
      <c r="M200" s="157">
        <v>45940</v>
      </c>
      <c r="N200" s="61"/>
      <c r="O200" s="62"/>
      <c r="P200" s="62"/>
    </row>
    <row r="201" spans="1:16">
      <c r="A201" s="43"/>
      <c r="B201" s="17" t="s">
        <v>47</v>
      </c>
      <c r="C201" s="18">
        <f t="shared" ref="C201:L201" si="33">SUM(C199:C200)</f>
        <v>270</v>
      </c>
      <c r="D201" s="18">
        <f t="shared" si="33"/>
        <v>350</v>
      </c>
      <c r="E201" s="19">
        <f t="shared" si="33"/>
        <v>4.38</v>
      </c>
      <c r="F201" s="19">
        <f t="shared" si="33"/>
        <v>5.47</v>
      </c>
      <c r="G201" s="19">
        <f t="shared" si="33"/>
        <v>4.01</v>
      </c>
      <c r="H201" s="19">
        <f t="shared" si="33"/>
        <v>5.01</v>
      </c>
      <c r="I201" s="19">
        <f t="shared" si="33"/>
        <v>24.37</v>
      </c>
      <c r="J201" s="19">
        <f t="shared" si="33"/>
        <v>31.1</v>
      </c>
      <c r="K201" s="19">
        <f t="shared" si="33"/>
        <v>149.79999999999998</v>
      </c>
      <c r="L201" s="19">
        <f t="shared" si="33"/>
        <v>189.5</v>
      </c>
      <c r="M201" s="56"/>
      <c r="N201" s="99"/>
      <c r="O201" s="62"/>
      <c r="P201" s="62"/>
    </row>
    <row r="202" spans="1:16">
      <c r="A202" s="35"/>
      <c r="B202" s="21" t="s">
        <v>23</v>
      </c>
      <c r="C202" s="36">
        <v>200</v>
      </c>
      <c r="D202" s="36">
        <v>250</v>
      </c>
      <c r="E202" s="40"/>
      <c r="F202" s="40"/>
      <c r="G202" s="40"/>
      <c r="H202" s="40"/>
      <c r="I202" s="40"/>
      <c r="J202" s="40"/>
      <c r="K202" s="73"/>
      <c r="L202" s="73"/>
      <c r="M202" s="71"/>
      <c r="N202" s="62"/>
      <c r="O202" s="62"/>
      <c r="P202" s="62"/>
    </row>
    <row r="203" spans="1:16">
      <c r="A203" s="4"/>
      <c r="B203" s="17" t="s">
        <v>48</v>
      </c>
      <c r="C203" s="4"/>
      <c r="D203" s="4"/>
      <c r="E203" s="19">
        <f t="shared" ref="E203:L203" si="34">SUM(E183+E187+E196+E201)</f>
        <v>45.74</v>
      </c>
      <c r="F203" s="19">
        <f t="shared" si="34"/>
        <v>58.92</v>
      </c>
      <c r="G203" s="19">
        <f t="shared" si="34"/>
        <v>44.519999999999996</v>
      </c>
      <c r="H203" s="19">
        <f t="shared" si="34"/>
        <v>57.71</v>
      </c>
      <c r="I203" s="19">
        <f t="shared" si="34"/>
        <v>126.2</v>
      </c>
      <c r="J203" s="19">
        <f t="shared" si="34"/>
        <v>163.29</v>
      </c>
      <c r="K203" s="19">
        <f t="shared" si="34"/>
        <v>1137.2</v>
      </c>
      <c r="L203" s="19">
        <f t="shared" si="34"/>
        <v>1483.5</v>
      </c>
      <c r="M203" s="56"/>
      <c r="N203" s="62"/>
      <c r="O203" s="62"/>
      <c r="P203" s="62"/>
    </row>
    <row r="204" spans="1:16">
      <c r="B204" s="129"/>
      <c r="C204" s="130"/>
      <c r="D204" s="130"/>
      <c r="E204" s="130" t="s">
        <v>120</v>
      </c>
      <c r="F204" s="130"/>
      <c r="G204" s="130"/>
      <c r="H204" s="130"/>
      <c r="I204" s="130"/>
      <c r="J204" s="130"/>
      <c r="K204" s="130"/>
      <c r="L204" s="130"/>
      <c r="M204" s="135"/>
      <c r="N204" s="62"/>
      <c r="O204" s="62"/>
      <c r="P204" s="62"/>
    </row>
    <row r="205" spans="1:16" ht="26.25">
      <c r="A205" s="3" t="s">
        <v>1</v>
      </c>
      <c r="B205" s="4"/>
      <c r="C205" s="97" t="s">
        <v>2</v>
      </c>
      <c r="D205" s="119"/>
      <c r="E205" s="5" t="s">
        <v>3</v>
      </c>
      <c r="F205" s="5"/>
      <c r="G205" s="5" t="s">
        <v>4</v>
      </c>
      <c r="H205" s="5"/>
      <c r="I205" s="5" t="s">
        <v>5</v>
      </c>
      <c r="J205" s="5"/>
      <c r="K205" s="5" t="s">
        <v>6</v>
      </c>
      <c r="L205" s="5"/>
      <c r="M205" s="55" t="s">
        <v>7</v>
      </c>
      <c r="N205" s="62"/>
      <c r="O205" s="62"/>
      <c r="P205" s="62"/>
    </row>
    <row r="206" spans="1:16">
      <c r="A206" s="3" t="s">
        <v>8</v>
      </c>
      <c r="B206" s="5" t="s">
        <v>9</v>
      </c>
      <c r="C206" s="5" t="s">
        <v>10</v>
      </c>
      <c r="D206" s="5" t="s">
        <v>11</v>
      </c>
      <c r="E206" s="5" t="s">
        <v>12</v>
      </c>
      <c r="F206" s="5" t="s">
        <v>13</v>
      </c>
      <c r="G206" s="5" t="s">
        <v>12</v>
      </c>
      <c r="H206" s="5" t="s">
        <v>13</v>
      </c>
      <c r="I206" s="5" t="s">
        <v>12</v>
      </c>
      <c r="J206" s="5" t="s">
        <v>13</v>
      </c>
      <c r="K206" s="5" t="s">
        <v>12</v>
      </c>
      <c r="L206" s="5" t="s">
        <v>13</v>
      </c>
      <c r="M206" s="56"/>
      <c r="N206" s="136"/>
      <c r="O206" s="62"/>
      <c r="P206" s="62"/>
    </row>
    <row r="207" spans="1:16" ht="25.5">
      <c r="A207" s="8" t="s">
        <v>15</v>
      </c>
      <c r="B207" s="6" t="s">
        <v>14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57"/>
      <c r="N207" s="61"/>
      <c r="O207" s="62"/>
      <c r="P207" s="62"/>
    </row>
    <row r="208" spans="1:16">
      <c r="A208" s="11"/>
      <c r="B208" s="4" t="s">
        <v>185</v>
      </c>
      <c r="C208" s="4">
        <v>150</v>
      </c>
      <c r="D208" s="4">
        <v>200</v>
      </c>
      <c r="E208" s="14">
        <v>4.9000000000000004</v>
      </c>
      <c r="F208" s="15">
        <v>6.53</v>
      </c>
      <c r="G208" s="14">
        <v>4.5</v>
      </c>
      <c r="H208" s="14">
        <v>6</v>
      </c>
      <c r="I208" s="14">
        <v>23.43</v>
      </c>
      <c r="J208" s="14">
        <v>31.23</v>
      </c>
      <c r="K208" s="14">
        <v>154.5</v>
      </c>
      <c r="L208" s="14">
        <v>206</v>
      </c>
      <c r="M208" s="58" t="s">
        <v>186</v>
      </c>
      <c r="N208" s="61"/>
      <c r="O208" s="62"/>
      <c r="P208" s="62"/>
    </row>
    <row r="209" spans="1:33">
      <c r="A209" s="11"/>
      <c r="B209" s="4" t="s">
        <v>72</v>
      </c>
      <c r="C209" s="4">
        <v>180</v>
      </c>
      <c r="D209" s="4">
        <v>200</v>
      </c>
      <c r="E209" s="12">
        <v>2.71</v>
      </c>
      <c r="F209" s="13">
        <v>3</v>
      </c>
      <c r="G209" s="12">
        <v>2.6</v>
      </c>
      <c r="H209" s="12">
        <v>2.9</v>
      </c>
      <c r="I209" s="12">
        <v>12.02</v>
      </c>
      <c r="J209" s="12">
        <v>13.4</v>
      </c>
      <c r="K209" s="12">
        <v>80.099999999999994</v>
      </c>
      <c r="L209" s="12">
        <v>89</v>
      </c>
      <c r="M209" s="137" t="s">
        <v>73</v>
      </c>
      <c r="N209" s="62"/>
      <c r="O209" s="62"/>
      <c r="P209" s="62"/>
    </row>
    <row r="210" spans="1:33">
      <c r="A210" s="11"/>
      <c r="B210" s="4" t="s">
        <v>121</v>
      </c>
      <c r="C210" s="4">
        <v>45</v>
      </c>
      <c r="D210" s="4">
        <v>55</v>
      </c>
      <c r="E210" s="12">
        <v>4</v>
      </c>
      <c r="F210" s="13">
        <v>4.9000000000000004</v>
      </c>
      <c r="G210" s="12">
        <v>5</v>
      </c>
      <c r="H210" s="12">
        <v>6.2</v>
      </c>
      <c r="I210" s="12">
        <v>11.6</v>
      </c>
      <c r="J210" s="12">
        <v>14.2</v>
      </c>
      <c r="K210" s="12">
        <v>108.8</v>
      </c>
      <c r="L210" s="12">
        <v>133</v>
      </c>
      <c r="M210" s="60" t="s">
        <v>71</v>
      </c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</row>
    <row r="211" spans="1:33">
      <c r="A211" s="11"/>
      <c r="B211" s="131" t="s">
        <v>22</v>
      </c>
      <c r="C211" s="74">
        <f t="shared" ref="C211:L211" si="35">SUM(C208:C210)</f>
        <v>375</v>
      </c>
      <c r="D211" s="74">
        <f t="shared" si="35"/>
        <v>455</v>
      </c>
      <c r="E211" s="132">
        <f t="shared" si="35"/>
        <v>11.61</v>
      </c>
      <c r="F211" s="132">
        <f t="shared" si="35"/>
        <v>14.430000000000001</v>
      </c>
      <c r="G211" s="132">
        <f t="shared" si="35"/>
        <v>12.1</v>
      </c>
      <c r="H211" s="132">
        <f t="shared" si="35"/>
        <v>15.100000000000001</v>
      </c>
      <c r="I211" s="132">
        <f t="shared" si="35"/>
        <v>47.050000000000004</v>
      </c>
      <c r="J211" s="132">
        <f t="shared" si="35"/>
        <v>58.83</v>
      </c>
      <c r="K211" s="132">
        <f t="shared" si="35"/>
        <v>343.4</v>
      </c>
      <c r="L211" s="132">
        <f t="shared" si="35"/>
        <v>428</v>
      </c>
      <c r="M211" s="138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</row>
    <row r="212" spans="1:33">
      <c r="A212" s="16"/>
      <c r="B212" s="21" t="s">
        <v>23</v>
      </c>
      <c r="C212" s="112">
        <v>350</v>
      </c>
      <c r="D212" s="113">
        <v>400</v>
      </c>
      <c r="E212" s="40"/>
      <c r="F212" s="40"/>
      <c r="G212" s="40"/>
      <c r="H212" s="40"/>
      <c r="I212" s="40"/>
      <c r="J212" s="40"/>
      <c r="K212" s="73"/>
      <c r="L212" s="73"/>
      <c r="M212" s="71"/>
      <c r="N212" s="62"/>
      <c r="O212" s="62"/>
      <c r="P212" s="62"/>
    </row>
    <row r="213" spans="1:33">
      <c r="A213" s="97"/>
      <c r="B213" s="7"/>
      <c r="C213" s="7"/>
      <c r="D213" s="7"/>
      <c r="E213" s="6" t="s">
        <v>24</v>
      </c>
      <c r="F213" s="7"/>
      <c r="G213" s="7"/>
      <c r="H213" s="7"/>
      <c r="I213" s="7"/>
      <c r="J213" s="7"/>
      <c r="K213" s="7"/>
      <c r="L213" s="7"/>
      <c r="M213" s="139"/>
      <c r="N213" s="62"/>
      <c r="O213" s="62"/>
      <c r="P213" s="62"/>
    </row>
    <row r="214" spans="1:33">
      <c r="A214" s="5" t="s">
        <v>25</v>
      </c>
      <c r="B214" s="59" t="s">
        <v>187</v>
      </c>
      <c r="C214" s="4">
        <v>200</v>
      </c>
      <c r="D214" s="4"/>
      <c r="E214" s="133"/>
      <c r="F214" s="133"/>
      <c r="G214" s="133"/>
      <c r="H214" s="133"/>
      <c r="I214" s="133">
        <v>23</v>
      </c>
      <c r="J214" s="133"/>
      <c r="K214" s="133">
        <v>92</v>
      </c>
      <c r="L214" s="133"/>
      <c r="M214" s="140" t="s">
        <v>26</v>
      </c>
      <c r="N214" s="62"/>
      <c r="O214" s="62"/>
      <c r="P214" s="62"/>
    </row>
    <row r="215" spans="1:33">
      <c r="A215" s="5"/>
      <c r="B215" s="59" t="s">
        <v>165</v>
      </c>
      <c r="C215" s="4"/>
      <c r="D215" s="4">
        <v>100</v>
      </c>
      <c r="E215" s="133"/>
      <c r="F215" s="133"/>
      <c r="G215" s="133"/>
      <c r="H215" s="133"/>
      <c r="I215" s="133"/>
      <c r="J215" s="133">
        <v>9.5</v>
      </c>
      <c r="K215" s="133"/>
      <c r="L215" s="133">
        <v>40</v>
      </c>
      <c r="M215" s="140" t="s">
        <v>166</v>
      </c>
      <c r="N215" s="62"/>
      <c r="O215" s="62"/>
      <c r="P215" s="62"/>
    </row>
    <row r="216" spans="1:33">
      <c r="A216" s="5"/>
      <c r="B216" s="17" t="s">
        <v>27</v>
      </c>
      <c r="C216" s="4">
        <v>200</v>
      </c>
      <c r="D216" s="4">
        <v>100</v>
      </c>
      <c r="E216" s="17">
        <f>SUM(E214)</f>
        <v>0</v>
      </c>
      <c r="F216" s="17">
        <f t="shared" ref="F216:K216" si="36">SUM(F214)</f>
        <v>0</v>
      </c>
      <c r="G216" s="17">
        <f t="shared" si="36"/>
        <v>0</v>
      </c>
      <c r="H216" s="17">
        <f t="shared" si="36"/>
        <v>0</v>
      </c>
      <c r="I216" s="17">
        <v>23</v>
      </c>
      <c r="J216" s="17">
        <v>9.5</v>
      </c>
      <c r="K216" s="17">
        <f t="shared" si="36"/>
        <v>92</v>
      </c>
      <c r="L216" s="17">
        <v>40</v>
      </c>
      <c r="M216" s="56"/>
      <c r="N216" s="62"/>
      <c r="O216" s="62"/>
      <c r="P216" s="62"/>
    </row>
    <row r="217" spans="1:33">
      <c r="A217" s="35"/>
      <c r="B217" s="20"/>
      <c r="C217" s="35"/>
      <c r="D217" s="35"/>
      <c r="E217" s="83"/>
      <c r="F217" s="83"/>
      <c r="G217" s="83"/>
      <c r="H217" s="83"/>
      <c r="I217" s="20"/>
      <c r="J217" s="20"/>
      <c r="K217" s="100"/>
      <c r="L217" s="100"/>
      <c r="M217" s="71"/>
      <c r="N217" s="62"/>
      <c r="O217" s="62"/>
      <c r="P217" s="62"/>
    </row>
    <row r="218" spans="1:33">
      <c r="A218" s="6"/>
      <c r="B218" s="7"/>
      <c r="C218" s="7"/>
      <c r="D218" s="7"/>
      <c r="E218" s="6" t="s">
        <v>28</v>
      </c>
      <c r="F218" s="7"/>
      <c r="G218" s="7"/>
      <c r="H218" s="7"/>
      <c r="I218" s="7"/>
      <c r="J218" s="7"/>
      <c r="K218" s="7"/>
      <c r="L218" s="7"/>
      <c r="M218" s="78"/>
      <c r="N218" s="61"/>
      <c r="O218" s="62"/>
      <c r="P218" s="62"/>
    </row>
    <row r="219" spans="1:33">
      <c r="A219" s="41" t="s">
        <v>29</v>
      </c>
      <c r="B219" s="27" t="s">
        <v>122</v>
      </c>
      <c r="C219" s="30">
        <v>30</v>
      </c>
      <c r="D219" s="30">
        <v>60</v>
      </c>
      <c r="E219" s="14">
        <v>0.92</v>
      </c>
      <c r="F219" s="15">
        <v>1.86</v>
      </c>
      <c r="G219" s="14">
        <v>1.1200000000000001</v>
      </c>
      <c r="H219" s="14">
        <v>2.2200000000000002</v>
      </c>
      <c r="I219" s="14">
        <v>1.93</v>
      </c>
      <c r="J219" s="14">
        <v>3.84</v>
      </c>
      <c r="K219" s="14">
        <v>21.6</v>
      </c>
      <c r="L219" s="14">
        <v>43.2</v>
      </c>
      <c r="M219" s="58" t="s">
        <v>18</v>
      </c>
      <c r="N219" s="99"/>
      <c r="O219" s="62"/>
      <c r="P219" s="62"/>
    </row>
    <row r="220" spans="1:33">
      <c r="A220" s="42"/>
      <c r="B220" s="30" t="s">
        <v>123</v>
      </c>
      <c r="C220" s="30">
        <v>150</v>
      </c>
      <c r="D220" s="30">
        <v>180</v>
      </c>
      <c r="E220" s="26">
        <v>1.1100000000000001</v>
      </c>
      <c r="F220" s="15">
        <v>1.34</v>
      </c>
      <c r="G220" s="14">
        <v>1.91</v>
      </c>
      <c r="H220" s="14">
        <v>2.2999999999999998</v>
      </c>
      <c r="I220" s="14">
        <v>4.51</v>
      </c>
      <c r="J220" s="14">
        <v>5.41</v>
      </c>
      <c r="K220" s="14">
        <v>39.799999999999997</v>
      </c>
      <c r="L220" s="14">
        <v>47.7</v>
      </c>
      <c r="M220" s="58" t="s">
        <v>124</v>
      </c>
      <c r="N220" s="61"/>
      <c r="O220" s="62"/>
      <c r="P220" s="62"/>
    </row>
    <row r="221" spans="1:33">
      <c r="A221" s="42"/>
      <c r="B221" s="4" t="s">
        <v>125</v>
      </c>
      <c r="C221" s="4">
        <v>180</v>
      </c>
      <c r="D221" s="4">
        <v>200</v>
      </c>
      <c r="E221" s="26">
        <v>17.22</v>
      </c>
      <c r="F221" s="15">
        <v>19.14</v>
      </c>
      <c r="G221" s="14">
        <v>15.71</v>
      </c>
      <c r="H221" s="14">
        <v>17.45</v>
      </c>
      <c r="I221" s="14">
        <v>29.65</v>
      </c>
      <c r="J221" s="14">
        <v>33</v>
      </c>
      <c r="K221" s="14">
        <v>331.2</v>
      </c>
      <c r="L221" s="14">
        <v>368</v>
      </c>
      <c r="M221" s="58" t="s">
        <v>126</v>
      </c>
      <c r="N221" s="61"/>
      <c r="O221" s="62"/>
      <c r="P221" s="62"/>
    </row>
    <row r="222" spans="1:33">
      <c r="A222" s="42"/>
      <c r="B222" s="30" t="s">
        <v>91</v>
      </c>
      <c r="C222" s="4">
        <v>150</v>
      </c>
      <c r="D222" s="4">
        <v>180</v>
      </c>
      <c r="E222" s="12">
        <v>5.82</v>
      </c>
      <c r="F222" s="13">
        <v>6.9</v>
      </c>
      <c r="G222" s="12">
        <v>5.8</v>
      </c>
      <c r="H222" s="12">
        <v>6.9</v>
      </c>
      <c r="I222" s="12">
        <v>13.3</v>
      </c>
      <c r="J222" s="12">
        <v>16</v>
      </c>
      <c r="K222" s="12">
        <v>51.9</v>
      </c>
      <c r="L222" s="12">
        <v>62.4</v>
      </c>
      <c r="M222" s="60">
        <v>27</v>
      </c>
      <c r="N222" s="62"/>
      <c r="O222" s="62"/>
      <c r="P222" s="62"/>
    </row>
    <row r="223" spans="1:33">
      <c r="A223" s="42"/>
      <c r="B223" s="30" t="s">
        <v>38</v>
      </c>
      <c r="C223" s="4">
        <v>15</v>
      </c>
      <c r="D223" s="4">
        <v>20</v>
      </c>
      <c r="E223" s="12">
        <v>1.1000000000000001</v>
      </c>
      <c r="F223" s="13">
        <v>1.48</v>
      </c>
      <c r="G223" s="12">
        <v>0.74</v>
      </c>
      <c r="H223" s="12">
        <v>0.98</v>
      </c>
      <c r="I223" s="12">
        <v>8.0399999999999991</v>
      </c>
      <c r="J223" s="12">
        <v>10.72</v>
      </c>
      <c r="K223" s="12">
        <v>43.9</v>
      </c>
      <c r="L223" s="12">
        <v>58.5</v>
      </c>
      <c r="M223" s="60" t="s">
        <v>39</v>
      </c>
      <c r="N223" s="62"/>
      <c r="O223" s="62"/>
      <c r="P223" s="62"/>
    </row>
    <row r="224" spans="1:33">
      <c r="A224" s="42"/>
      <c r="B224" s="30" t="s">
        <v>107</v>
      </c>
      <c r="C224" s="30">
        <v>30</v>
      </c>
      <c r="D224" s="30">
        <v>37</v>
      </c>
      <c r="E224" s="14">
        <v>2.1</v>
      </c>
      <c r="F224" s="15">
        <v>2.59</v>
      </c>
      <c r="G224" s="14">
        <v>0.32</v>
      </c>
      <c r="H224" s="14">
        <v>0.4</v>
      </c>
      <c r="I224" s="14">
        <v>13.9</v>
      </c>
      <c r="J224" s="14">
        <v>17.13</v>
      </c>
      <c r="K224" s="14">
        <v>64.8</v>
      </c>
      <c r="L224" s="14">
        <v>79.900000000000006</v>
      </c>
      <c r="M224" s="58" t="s">
        <v>39</v>
      </c>
      <c r="N224" s="62"/>
      <c r="O224" s="62"/>
      <c r="P224" s="62"/>
    </row>
    <row r="225" spans="1:16">
      <c r="A225" s="43"/>
      <c r="B225" s="17" t="s">
        <v>41</v>
      </c>
      <c r="C225" s="18">
        <f t="shared" ref="C225:L225" si="37">SUM(C219:C224)</f>
        <v>555</v>
      </c>
      <c r="D225" s="18">
        <f t="shared" si="37"/>
        <v>677</v>
      </c>
      <c r="E225" s="19">
        <f t="shared" si="37"/>
        <v>28.270000000000003</v>
      </c>
      <c r="F225" s="19">
        <f t="shared" si="37"/>
        <v>33.31</v>
      </c>
      <c r="G225" s="19">
        <f t="shared" si="37"/>
        <v>25.6</v>
      </c>
      <c r="H225" s="19">
        <f t="shared" si="37"/>
        <v>30.249999999999996</v>
      </c>
      <c r="I225" s="19">
        <f t="shared" si="37"/>
        <v>71.33</v>
      </c>
      <c r="J225" s="19">
        <f t="shared" si="37"/>
        <v>86.1</v>
      </c>
      <c r="K225" s="19">
        <f t="shared" si="37"/>
        <v>553.19999999999993</v>
      </c>
      <c r="L225" s="19">
        <f t="shared" si="37"/>
        <v>659.69999999999993</v>
      </c>
      <c r="M225" s="56"/>
      <c r="N225" s="62"/>
      <c r="O225" s="62"/>
      <c r="P225" s="62"/>
    </row>
    <row r="226" spans="1:16">
      <c r="A226" s="35"/>
      <c r="B226" s="21" t="s">
        <v>23</v>
      </c>
      <c r="C226" s="36">
        <v>450</v>
      </c>
      <c r="D226" s="36">
        <v>600</v>
      </c>
      <c r="E226" s="40"/>
      <c r="F226" s="40"/>
      <c r="G226" s="40"/>
      <c r="H226" s="40"/>
      <c r="I226" s="40"/>
      <c r="J226" s="40"/>
      <c r="K226" s="73"/>
      <c r="L226" s="73"/>
      <c r="M226" s="71"/>
      <c r="N226" s="62"/>
      <c r="O226" s="62"/>
      <c r="P226" s="62"/>
    </row>
    <row r="227" spans="1:16">
      <c r="A227" s="6"/>
      <c r="B227" s="7"/>
      <c r="C227" s="7"/>
      <c r="D227" s="7"/>
      <c r="E227" s="7"/>
      <c r="F227" s="6" t="s">
        <v>42</v>
      </c>
      <c r="G227" s="7"/>
      <c r="H227" s="7"/>
      <c r="I227" s="7"/>
      <c r="J227" s="7"/>
      <c r="K227" s="7"/>
      <c r="L227" s="7"/>
      <c r="M227" s="78"/>
      <c r="N227" s="62"/>
      <c r="O227" s="62"/>
      <c r="P227" s="62"/>
    </row>
    <row r="228" spans="1:16">
      <c r="A228" s="41" t="s">
        <v>43</v>
      </c>
      <c r="B228" s="27" t="s">
        <v>188</v>
      </c>
      <c r="C228" s="4">
        <v>60</v>
      </c>
      <c r="D228" s="4">
        <v>70</v>
      </c>
      <c r="E228" s="26">
        <v>3.02</v>
      </c>
      <c r="F228" s="15">
        <v>3.52</v>
      </c>
      <c r="G228" s="14">
        <v>12.1</v>
      </c>
      <c r="H228" s="14">
        <v>14.1</v>
      </c>
      <c r="I228" s="14">
        <v>25.9</v>
      </c>
      <c r="J228" s="14">
        <v>30.2</v>
      </c>
      <c r="K228" s="14">
        <v>185</v>
      </c>
      <c r="L228" s="14">
        <v>222</v>
      </c>
      <c r="M228" s="58" t="s">
        <v>189</v>
      </c>
      <c r="N228" s="62"/>
      <c r="O228" s="62"/>
      <c r="P228" s="62"/>
    </row>
    <row r="229" spans="1:16">
      <c r="A229" s="42"/>
      <c r="B229" s="27" t="s">
        <v>127</v>
      </c>
      <c r="C229" s="4">
        <v>150</v>
      </c>
      <c r="D229" s="4">
        <v>200</v>
      </c>
      <c r="E229" s="12">
        <v>0.03</v>
      </c>
      <c r="F229" s="13">
        <v>0.04</v>
      </c>
      <c r="G229" s="12">
        <v>0.01</v>
      </c>
      <c r="H229" s="12">
        <v>0.01</v>
      </c>
      <c r="I229" s="12">
        <v>6.82</v>
      </c>
      <c r="J229" s="12">
        <v>9.1</v>
      </c>
      <c r="K229" s="12">
        <v>26.2</v>
      </c>
      <c r="L229" s="12">
        <v>35</v>
      </c>
      <c r="M229" s="60" t="s">
        <v>85</v>
      </c>
      <c r="N229" s="62"/>
      <c r="O229" s="62"/>
      <c r="P229" s="62"/>
    </row>
    <row r="230" spans="1:16">
      <c r="A230" s="43"/>
      <c r="B230" s="17" t="s">
        <v>47</v>
      </c>
      <c r="C230" s="18">
        <f t="shared" ref="C230:L230" si="38">SUM(C228:C229)</f>
        <v>210</v>
      </c>
      <c r="D230" s="18">
        <f t="shared" si="38"/>
        <v>270</v>
      </c>
      <c r="E230" s="19">
        <f t="shared" si="38"/>
        <v>3.05</v>
      </c>
      <c r="F230" s="19">
        <f t="shared" si="38"/>
        <v>3.56</v>
      </c>
      <c r="G230" s="19">
        <f t="shared" si="38"/>
        <v>12.11</v>
      </c>
      <c r="H230" s="19">
        <f t="shared" si="38"/>
        <v>14.11</v>
      </c>
      <c r="I230" s="19">
        <f t="shared" si="38"/>
        <v>32.72</v>
      </c>
      <c r="J230" s="19">
        <f t="shared" si="38"/>
        <v>39.299999999999997</v>
      </c>
      <c r="K230" s="19">
        <f t="shared" si="38"/>
        <v>211.2</v>
      </c>
      <c r="L230" s="19">
        <f t="shared" si="38"/>
        <v>257</v>
      </c>
      <c r="M230" s="56"/>
      <c r="N230" s="61"/>
      <c r="O230" s="62"/>
      <c r="P230" s="62"/>
    </row>
    <row r="231" spans="1:16">
      <c r="A231" s="35"/>
      <c r="B231" s="21" t="s">
        <v>23</v>
      </c>
      <c r="C231" s="36">
        <v>200</v>
      </c>
      <c r="D231" s="36">
        <v>250</v>
      </c>
      <c r="E231" s="40"/>
      <c r="F231" s="40"/>
      <c r="G231" s="40"/>
      <c r="H231" s="40"/>
      <c r="I231" s="40"/>
      <c r="J231" s="40"/>
      <c r="K231" s="73"/>
      <c r="L231" s="73"/>
      <c r="M231" s="71"/>
      <c r="N231" s="61"/>
      <c r="O231" s="62"/>
      <c r="P231" s="62"/>
    </row>
    <row r="232" spans="1:16">
      <c r="A232" s="4"/>
      <c r="B232" s="17" t="s">
        <v>48</v>
      </c>
      <c r="C232" s="4"/>
      <c r="D232" s="4"/>
      <c r="E232" s="19">
        <f t="shared" ref="E232:L232" si="39">SUM(E211+E216+E225+E230)</f>
        <v>42.93</v>
      </c>
      <c r="F232" s="19">
        <f t="shared" si="39"/>
        <v>51.300000000000004</v>
      </c>
      <c r="G232" s="19">
        <f t="shared" si="39"/>
        <v>49.81</v>
      </c>
      <c r="H232" s="19">
        <f t="shared" si="39"/>
        <v>59.459999999999994</v>
      </c>
      <c r="I232" s="19">
        <f t="shared" si="39"/>
        <v>174.1</v>
      </c>
      <c r="J232" s="19">
        <f t="shared" si="39"/>
        <v>193.73000000000002</v>
      </c>
      <c r="K232" s="19">
        <f t="shared" si="39"/>
        <v>1199.8</v>
      </c>
      <c r="L232" s="19">
        <f t="shared" si="39"/>
        <v>1384.6999999999998</v>
      </c>
      <c r="M232" s="56"/>
      <c r="N232" s="61"/>
      <c r="O232" s="62"/>
      <c r="P232" s="62"/>
    </row>
    <row r="233" spans="1:16">
      <c r="A233" s="46"/>
      <c r="B233" s="79"/>
      <c r="C233" s="46"/>
      <c r="D233" s="46"/>
      <c r="E233" s="50"/>
      <c r="F233" s="50"/>
      <c r="G233" s="50"/>
      <c r="H233" s="50"/>
      <c r="I233" s="50"/>
      <c r="J233" s="50"/>
      <c r="K233" s="50"/>
      <c r="L233" s="50"/>
      <c r="M233" s="80"/>
      <c r="N233" s="61"/>
      <c r="O233" s="62"/>
      <c r="P233" s="62"/>
    </row>
    <row r="234" spans="1:16">
      <c r="N234" s="98"/>
      <c r="O234" s="62"/>
      <c r="P234" s="62"/>
    </row>
    <row r="235" spans="1:16">
      <c r="A235" s="130"/>
      <c r="B235" s="129"/>
      <c r="C235" s="130"/>
      <c r="D235" s="130" t="s">
        <v>128</v>
      </c>
      <c r="E235" s="130"/>
      <c r="F235" s="130"/>
      <c r="G235" s="130"/>
      <c r="H235" s="130"/>
      <c r="I235" s="130"/>
      <c r="J235" s="130"/>
      <c r="K235" s="130"/>
      <c r="L235" s="130"/>
      <c r="M235" s="135"/>
      <c r="N235" s="82"/>
      <c r="O235" s="62"/>
      <c r="P235" s="62"/>
    </row>
    <row r="236" spans="1:16" ht="26.25">
      <c r="A236" s="3" t="s">
        <v>1</v>
      </c>
      <c r="B236" s="4"/>
      <c r="C236" s="97" t="s">
        <v>2</v>
      </c>
      <c r="D236" s="119"/>
      <c r="E236" s="5" t="s">
        <v>3</v>
      </c>
      <c r="F236" s="5"/>
      <c r="G236" s="5" t="s">
        <v>4</v>
      </c>
      <c r="H236" s="5"/>
      <c r="I236" s="5" t="s">
        <v>5</v>
      </c>
      <c r="J236" s="5"/>
      <c r="K236" s="5" t="s">
        <v>6</v>
      </c>
      <c r="L236" s="5"/>
      <c r="M236" s="55" t="s">
        <v>7</v>
      </c>
      <c r="N236" s="62"/>
      <c r="O236" s="62"/>
      <c r="P236" s="62"/>
    </row>
    <row r="237" spans="1:16">
      <c r="A237" s="3" t="s">
        <v>8</v>
      </c>
      <c r="B237" s="5" t="s">
        <v>9</v>
      </c>
      <c r="C237" s="5" t="s">
        <v>10</v>
      </c>
      <c r="D237" s="5" t="s">
        <v>11</v>
      </c>
      <c r="E237" s="5" t="s">
        <v>12</v>
      </c>
      <c r="F237" s="5" t="s">
        <v>13</v>
      </c>
      <c r="G237" s="5" t="s">
        <v>12</v>
      </c>
      <c r="H237" s="5" t="s">
        <v>13</v>
      </c>
      <c r="I237" s="5" t="s">
        <v>12</v>
      </c>
      <c r="J237" s="5" t="s">
        <v>13</v>
      </c>
      <c r="K237" s="5" t="s">
        <v>12</v>
      </c>
      <c r="L237" s="5" t="s">
        <v>13</v>
      </c>
      <c r="M237" s="56"/>
      <c r="N237" s="62"/>
      <c r="O237" s="62"/>
      <c r="P237" s="62"/>
    </row>
    <row r="238" spans="1:16">
      <c r="A238" s="3"/>
      <c r="B238" s="6" t="s">
        <v>14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57"/>
      <c r="N238" s="62"/>
      <c r="O238" s="62"/>
      <c r="P238" s="62"/>
    </row>
    <row r="239" spans="1:16" ht="13.5" customHeight="1">
      <c r="A239" s="8" t="s">
        <v>15</v>
      </c>
      <c r="B239" s="4" t="s">
        <v>81</v>
      </c>
      <c r="C239" s="4">
        <v>150</v>
      </c>
      <c r="D239" s="4">
        <v>200</v>
      </c>
      <c r="E239" s="26">
        <v>2.65</v>
      </c>
      <c r="F239" s="15">
        <v>3.53</v>
      </c>
      <c r="G239" s="14">
        <v>3.15</v>
      </c>
      <c r="H239" s="14">
        <v>4.2</v>
      </c>
      <c r="I239" s="14">
        <v>10.62</v>
      </c>
      <c r="J239" s="14">
        <v>14.15</v>
      </c>
      <c r="K239" s="14">
        <v>81</v>
      </c>
      <c r="L239" s="14">
        <v>108</v>
      </c>
      <c r="M239" s="58" t="s">
        <v>82</v>
      </c>
      <c r="N239" s="62"/>
      <c r="O239" s="62"/>
      <c r="P239" s="62"/>
    </row>
    <row r="240" spans="1:16">
      <c r="A240" s="11"/>
      <c r="B240" s="4" t="s">
        <v>190</v>
      </c>
      <c r="C240" s="27">
        <v>30</v>
      </c>
      <c r="D240" s="27">
        <v>45</v>
      </c>
      <c r="E240" s="38">
        <v>1.7</v>
      </c>
      <c r="F240" s="28">
        <v>2.5299999999999998</v>
      </c>
      <c r="G240" s="29">
        <v>0.65</v>
      </c>
      <c r="H240" s="29">
        <v>1</v>
      </c>
      <c r="I240" s="29">
        <v>17.12</v>
      </c>
      <c r="J240" s="29">
        <v>25.7</v>
      </c>
      <c r="K240" s="29">
        <v>82</v>
      </c>
      <c r="L240" s="29">
        <v>123</v>
      </c>
      <c r="M240" s="67" t="s">
        <v>66</v>
      </c>
      <c r="N240" s="99"/>
      <c r="O240" s="62"/>
      <c r="P240" s="62"/>
    </row>
    <row r="241" spans="1:16">
      <c r="A241" s="16"/>
      <c r="B241" s="4" t="s">
        <v>105</v>
      </c>
      <c r="C241" s="4">
        <v>150</v>
      </c>
      <c r="D241" s="4">
        <v>200</v>
      </c>
      <c r="E241" s="14">
        <v>2.1</v>
      </c>
      <c r="F241" s="15">
        <v>3.9</v>
      </c>
      <c r="G241" s="14">
        <v>2.6</v>
      </c>
      <c r="H241" s="14">
        <v>3.5</v>
      </c>
      <c r="I241" s="14">
        <v>17.2</v>
      </c>
      <c r="J241" s="14">
        <v>22.9</v>
      </c>
      <c r="K241" s="14">
        <v>101.2</v>
      </c>
      <c r="L241" s="14">
        <v>135</v>
      </c>
      <c r="M241" s="58" t="s">
        <v>56</v>
      </c>
      <c r="N241" s="82"/>
      <c r="O241" s="62"/>
      <c r="P241" s="62"/>
    </row>
    <row r="242" spans="1:16">
      <c r="A242" s="4"/>
      <c r="B242" s="17" t="s">
        <v>22</v>
      </c>
      <c r="C242" s="18">
        <f t="shared" ref="C242:L242" si="40">SUM(C239:C241)</f>
        <v>330</v>
      </c>
      <c r="D242" s="18">
        <f t="shared" si="40"/>
        <v>445</v>
      </c>
      <c r="E242" s="19">
        <f t="shared" si="40"/>
        <v>6.4499999999999993</v>
      </c>
      <c r="F242" s="19">
        <f t="shared" si="40"/>
        <v>9.9599999999999991</v>
      </c>
      <c r="G242" s="19">
        <f t="shared" si="40"/>
        <v>6.4</v>
      </c>
      <c r="H242" s="19">
        <f t="shared" si="40"/>
        <v>8.6999999999999993</v>
      </c>
      <c r="I242" s="19">
        <f t="shared" si="40"/>
        <v>44.94</v>
      </c>
      <c r="J242" s="19">
        <f t="shared" si="40"/>
        <v>62.75</v>
      </c>
      <c r="K242" s="19">
        <f t="shared" si="40"/>
        <v>264.2</v>
      </c>
      <c r="L242" s="19">
        <f t="shared" si="40"/>
        <v>366</v>
      </c>
      <c r="M242" s="56"/>
      <c r="N242" s="62"/>
      <c r="O242" s="62"/>
      <c r="P242" s="62"/>
    </row>
    <row r="243" spans="1:16">
      <c r="A243" s="35"/>
      <c r="B243" s="21" t="s">
        <v>23</v>
      </c>
      <c r="C243" s="112">
        <v>350</v>
      </c>
      <c r="D243" s="113">
        <v>400</v>
      </c>
      <c r="E243" s="40"/>
      <c r="F243" s="40"/>
      <c r="G243" s="40"/>
      <c r="H243" s="40"/>
      <c r="I243" s="40"/>
      <c r="J243" s="40"/>
      <c r="K243" s="73"/>
      <c r="L243" s="73"/>
      <c r="M243" s="71"/>
      <c r="N243" s="62"/>
      <c r="O243" s="62"/>
      <c r="P243" s="62"/>
    </row>
    <row r="244" spans="1:16">
      <c r="A244" s="6"/>
      <c r="B244" s="7"/>
      <c r="C244" s="7"/>
      <c r="D244" s="7"/>
      <c r="E244" s="7"/>
      <c r="F244" s="6" t="s">
        <v>24</v>
      </c>
      <c r="G244" s="7"/>
      <c r="H244" s="7"/>
      <c r="I244" s="7"/>
      <c r="J244" s="7"/>
      <c r="K244" s="7"/>
      <c r="L244" s="7"/>
      <c r="M244" s="78"/>
      <c r="N244" s="62"/>
      <c r="O244" s="62"/>
      <c r="P244" s="62"/>
    </row>
    <row r="245" spans="1:16">
      <c r="A245" s="5" t="s">
        <v>25</v>
      </c>
      <c r="B245" s="4" t="s">
        <v>191</v>
      </c>
      <c r="C245" s="4">
        <v>100</v>
      </c>
      <c r="D245" s="4">
        <v>150</v>
      </c>
      <c r="E245" s="14">
        <v>0.13</v>
      </c>
      <c r="F245" s="15">
        <v>0.2</v>
      </c>
      <c r="G245" s="14">
        <v>0.08</v>
      </c>
      <c r="H245" s="14">
        <v>0.12</v>
      </c>
      <c r="I245" s="14">
        <v>9.1199999999999992</v>
      </c>
      <c r="J245" s="14">
        <v>13.19</v>
      </c>
      <c r="K245" s="14">
        <v>38</v>
      </c>
      <c r="L245" s="14">
        <v>55</v>
      </c>
      <c r="M245" s="58" t="s">
        <v>153</v>
      </c>
      <c r="N245" s="62"/>
      <c r="O245" s="62"/>
      <c r="P245" s="62"/>
    </row>
    <row r="246" spans="1:16">
      <c r="A246" s="5"/>
      <c r="B246" s="17" t="s">
        <v>27</v>
      </c>
      <c r="C246" s="4"/>
      <c r="D246" s="4"/>
      <c r="E246" s="17">
        <f>SUM(E245)</f>
        <v>0.13</v>
      </c>
      <c r="F246" s="17">
        <f t="shared" ref="F246:L246" si="41">SUM(F245)</f>
        <v>0.2</v>
      </c>
      <c r="G246" s="17">
        <f t="shared" si="41"/>
        <v>0.08</v>
      </c>
      <c r="H246" s="17">
        <f t="shared" si="41"/>
        <v>0.12</v>
      </c>
      <c r="I246" s="17">
        <f t="shared" si="41"/>
        <v>9.1199999999999992</v>
      </c>
      <c r="J246" s="17">
        <f t="shared" si="41"/>
        <v>13.19</v>
      </c>
      <c r="K246" s="17">
        <f t="shared" si="41"/>
        <v>38</v>
      </c>
      <c r="L246" s="17">
        <f t="shared" si="41"/>
        <v>55</v>
      </c>
      <c r="M246" s="56"/>
      <c r="N246" s="62"/>
      <c r="O246" s="62"/>
      <c r="P246" s="62"/>
    </row>
    <row r="247" spans="1:16">
      <c r="A247" s="35"/>
      <c r="B247" s="20"/>
      <c r="C247" s="35"/>
      <c r="D247" s="35"/>
      <c r="E247" s="83"/>
      <c r="F247" s="83"/>
      <c r="G247" s="83"/>
      <c r="H247" s="83"/>
      <c r="I247" s="20"/>
      <c r="J247" s="20"/>
      <c r="K247" s="100"/>
      <c r="L247" s="100"/>
      <c r="M247" s="71"/>
      <c r="N247" s="62"/>
      <c r="O247" s="62"/>
      <c r="P247" s="62"/>
    </row>
    <row r="248" spans="1:16">
      <c r="A248" s="6"/>
      <c r="B248" s="7"/>
      <c r="C248" s="7"/>
      <c r="D248" s="7"/>
      <c r="E248" s="7"/>
      <c r="F248" s="6" t="s">
        <v>28</v>
      </c>
      <c r="G248" s="7"/>
      <c r="H248" s="7"/>
      <c r="I248" s="7"/>
      <c r="J248" s="7"/>
      <c r="K248" s="7"/>
      <c r="L248" s="7"/>
      <c r="M248" s="78"/>
      <c r="N248" s="62"/>
      <c r="O248" s="62"/>
      <c r="P248" s="62"/>
    </row>
    <row r="249" spans="1:16">
      <c r="A249" s="42"/>
      <c r="B249" s="4" t="s">
        <v>180</v>
      </c>
      <c r="C249" s="4">
        <v>150</v>
      </c>
      <c r="D249" s="4">
        <v>180</v>
      </c>
      <c r="E249" s="26">
        <v>1.1599999999999999</v>
      </c>
      <c r="F249" s="15">
        <v>1.4</v>
      </c>
      <c r="G249" s="14">
        <v>3.93</v>
      </c>
      <c r="H249" s="14">
        <v>4.72</v>
      </c>
      <c r="I249" s="14">
        <v>6.21</v>
      </c>
      <c r="J249" s="14">
        <v>7.46</v>
      </c>
      <c r="K249" s="14">
        <v>65.3</v>
      </c>
      <c r="L249" s="14">
        <v>78.3</v>
      </c>
      <c r="M249" s="58" t="s">
        <v>113</v>
      </c>
      <c r="N249" s="62"/>
      <c r="O249" s="62"/>
      <c r="P249" s="62"/>
    </row>
    <row r="250" spans="1:16">
      <c r="A250" s="42"/>
      <c r="B250" s="4" t="s">
        <v>114</v>
      </c>
      <c r="C250" s="30">
        <v>70</v>
      </c>
      <c r="D250" s="30">
        <v>80</v>
      </c>
      <c r="E250" s="26">
        <v>9.6</v>
      </c>
      <c r="F250" s="15">
        <v>11</v>
      </c>
      <c r="G250" s="14">
        <v>1.4</v>
      </c>
      <c r="H250" s="14">
        <v>1.6</v>
      </c>
      <c r="I250" s="14">
        <v>5.6</v>
      </c>
      <c r="J250" s="14">
        <v>6.4</v>
      </c>
      <c r="K250" s="14">
        <v>73.5</v>
      </c>
      <c r="L250" s="14">
        <v>84</v>
      </c>
      <c r="M250" s="58" t="s">
        <v>115</v>
      </c>
      <c r="N250" s="61"/>
      <c r="O250" s="62"/>
      <c r="P250" s="62"/>
    </row>
    <row r="251" spans="1:16">
      <c r="A251" s="42"/>
      <c r="B251" s="4" t="s">
        <v>116</v>
      </c>
      <c r="C251" s="4">
        <v>100</v>
      </c>
      <c r="D251" s="4">
        <v>130</v>
      </c>
      <c r="E251" s="14">
        <v>2.06</v>
      </c>
      <c r="F251" s="15">
        <v>2.67</v>
      </c>
      <c r="G251" s="14">
        <v>2.81</v>
      </c>
      <c r="H251" s="14">
        <v>3.66</v>
      </c>
      <c r="I251" s="14">
        <v>13.76</v>
      </c>
      <c r="J251" s="14">
        <v>17.89</v>
      </c>
      <c r="K251" s="14">
        <v>90</v>
      </c>
      <c r="L251" s="14">
        <v>117</v>
      </c>
      <c r="M251" s="58" t="s">
        <v>117</v>
      </c>
      <c r="N251" s="61"/>
      <c r="O251" s="62"/>
      <c r="P251" s="62"/>
    </row>
    <row r="252" spans="1:16">
      <c r="A252" s="42"/>
      <c r="B252" s="30" t="s">
        <v>192</v>
      </c>
      <c r="C252" s="27">
        <v>150</v>
      </c>
      <c r="D252" s="27">
        <v>200</v>
      </c>
      <c r="E252" s="29">
        <v>1.02</v>
      </c>
      <c r="F252" s="28">
        <v>1.36</v>
      </c>
      <c r="G252" s="29">
        <v>0</v>
      </c>
      <c r="H252" s="29">
        <v>0</v>
      </c>
      <c r="I252" s="29">
        <v>21.7</v>
      </c>
      <c r="J252" s="29">
        <v>29</v>
      </c>
      <c r="K252" s="29">
        <v>87.14</v>
      </c>
      <c r="L252" s="29">
        <v>116.2</v>
      </c>
      <c r="M252" s="67" t="s">
        <v>193</v>
      </c>
      <c r="N252" s="61"/>
      <c r="O252" s="62"/>
      <c r="P252" s="62"/>
    </row>
    <row r="253" spans="1:16">
      <c r="A253" s="42"/>
      <c r="B253" s="30" t="s">
        <v>38</v>
      </c>
      <c r="C253" s="27">
        <v>15</v>
      </c>
      <c r="D253" s="27">
        <v>20</v>
      </c>
      <c r="E253" s="29">
        <v>1.1000000000000001</v>
      </c>
      <c r="F253" s="28">
        <v>1.48</v>
      </c>
      <c r="G253" s="29">
        <v>0.74</v>
      </c>
      <c r="H253" s="29">
        <v>0.98</v>
      </c>
      <c r="I253" s="29">
        <v>8.0399999999999991</v>
      </c>
      <c r="J253" s="29">
        <v>10.72</v>
      </c>
      <c r="K253" s="29">
        <v>43.9</v>
      </c>
      <c r="L253" s="29">
        <v>58.5</v>
      </c>
      <c r="M253" s="67" t="s">
        <v>39</v>
      </c>
      <c r="N253" s="61"/>
      <c r="O253" s="62"/>
      <c r="P253" s="62"/>
    </row>
    <row r="254" spans="1:16">
      <c r="A254" s="42"/>
      <c r="B254" s="30" t="s">
        <v>133</v>
      </c>
      <c r="C254" s="30">
        <v>30</v>
      </c>
      <c r="D254" s="30">
        <v>37</v>
      </c>
      <c r="E254" s="14">
        <v>2.1</v>
      </c>
      <c r="F254" s="15">
        <v>2.59</v>
      </c>
      <c r="G254" s="14">
        <v>0.32</v>
      </c>
      <c r="H254" s="14">
        <v>0.4</v>
      </c>
      <c r="I254" s="14">
        <v>13.9</v>
      </c>
      <c r="J254" s="14">
        <v>17.13</v>
      </c>
      <c r="K254" s="14">
        <v>64.8</v>
      </c>
      <c r="L254" s="14">
        <v>79.900000000000006</v>
      </c>
      <c r="M254" s="58" t="s">
        <v>39</v>
      </c>
      <c r="N254" s="62"/>
      <c r="O254" s="62"/>
      <c r="P254" s="62"/>
    </row>
    <row r="255" spans="1:16">
      <c r="A255" s="42"/>
      <c r="N255" s="62"/>
      <c r="O255" s="62"/>
      <c r="P255" s="62"/>
    </row>
    <row r="256" spans="1:16">
      <c r="A256" s="43"/>
      <c r="B256" s="17" t="s">
        <v>41</v>
      </c>
      <c r="C256" s="18">
        <f t="shared" ref="C256:L256" si="42">SUM(C249:C255)</f>
        <v>515</v>
      </c>
      <c r="D256" s="18">
        <f t="shared" si="42"/>
        <v>647</v>
      </c>
      <c r="E256" s="19">
        <f t="shared" si="42"/>
        <v>17.04</v>
      </c>
      <c r="F256" s="19">
        <f t="shared" si="42"/>
        <v>20.5</v>
      </c>
      <c r="G256" s="19">
        <f t="shared" si="42"/>
        <v>9.2000000000000011</v>
      </c>
      <c r="H256" s="19">
        <f t="shared" si="42"/>
        <v>11.360000000000001</v>
      </c>
      <c r="I256" s="19">
        <f t="shared" si="42"/>
        <v>69.209999999999994</v>
      </c>
      <c r="J256" s="19">
        <f t="shared" si="42"/>
        <v>88.6</v>
      </c>
      <c r="K256" s="19">
        <f t="shared" si="42"/>
        <v>424.64</v>
      </c>
      <c r="L256" s="19">
        <f t="shared" si="42"/>
        <v>533.9</v>
      </c>
      <c r="M256" s="56"/>
      <c r="N256" s="62"/>
      <c r="O256" s="62"/>
      <c r="P256" s="62"/>
    </row>
    <row r="257" spans="1:16">
      <c r="A257" s="141"/>
      <c r="B257" s="21" t="s">
        <v>23</v>
      </c>
      <c r="C257" s="36">
        <v>450</v>
      </c>
      <c r="D257" s="36">
        <v>600</v>
      </c>
      <c r="E257" s="40"/>
      <c r="F257" s="40"/>
      <c r="G257" s="40"/>
      <c r="H257" s="40"/>
      <c r="I257" s="40"/>
      <c r="J257" s="40"/>
      <c r="K257" s="73"/>
      <c r="L257" s="73"/>
      <c r="M257" s="71"/>
      <c r="N257" s="62"/>
      <c r="O257" s="62" t="s">
        <v>46</v>
      </c>
      <c r="P257" s="62"/>
    </row>
    <row r="258" spans="1:16">
      <c r="A258" s="6"/>
      <c r="B258" s="7"/>
      <c r="C258" s="7"/>
      <c r="D258" s="7"/>
      <c r="E258" s="6" t="s">
        <v>42</v>
      </c>
      <c r="F258" s="7"/>
      <c r="G258" s="7"/>
      <c r="H258" s="7"/>
      <c r="I258" s="7"/>
      <c r="J258" s="7"/>
      <c r="K258" s="7"/>
      <c r="L258" s="7"/>
      <c r="M258" s="78"/>
      <c r="N258" s="99"/>
      <c r="O258" s="62"/>
      <c r="P258" s="62"/>
    </row>
    <row r="259" spans="1:16">
      <c r="A259" s="41" t="s">
        <v>43</v>
      </c>
      <c r="B259" s="30" t="s">
        <v>194</v>
      </c>
      <c r="C259" s="4">
        <v>120</v>
      </c>
      <c r="D259" s="4">
        <v>150</v>
      </c>
      <c r="E259" s="26">
        <v>3.83</v>
      </c>
      <c r="F259" s="15">
        <v>5.0999999999999996</v>
      </c>
      <c r="G259" s="14">
        <v>4.41</v>
      </c>
      <c r="H259" s="14">
        <v>5.88</v>
      </c>
      <c r="I259" s="14">
        <v>18.510000000000002</v>
      </c>
      <c r="J259" s="14">
        <v>24.7</v>
      </c>
      <c r="K259" s="14">
        <v>129</v>
      </c>
      <c r="L259" s="14">
        <v>172</v>
      </c>
      <c r="M259" s="58" t="s">
        <v>135</v>
      </c>
      <c r="N259" s="62"/>
      <c r="O259" s="62"/>
      <c r="P259" s="62"/>
    </row>
    <row r="260" spans="1:16">
      <c r="A260" s="42"/>
      <c r="B260" s="27" t="s">
        <v>84</v>
      </c>
      <c r="C260" s="4">
        <v>150</v>
      </c>
      <c r="D260" s="4">
        <v>200</v>
      </c>
      <c r="E260" s="12">
        <v>0.03</v>
      </c>
      <c r="F260" s="13">
        <v>0.04</v>
      </c>
      <c r="G260" s="12">
        <v>0.01</v>
      </c>
      <c r="H260" s="12">
        <v>0.01</v>
      </c>
      <c r="I260" s="12">
        <v>6.82</v>
      </c>
      <c r="J260" s="12">
        <v>9.1</v>
      </c>
      <c r="K260" s="12">
        <v>26.2</v>
      </c>
      <c r="L260" s="12">
        <v>35</v>
      </c>
      <c r="M260" s="60" t="s">
        <v>85</v>
      </c>
      <c r="N260" s="62"/>
      <c r="O260" s="62"/>
      <c r="P260" s="62"/>
    </row>
    <row r="261" spans="1:16">
      <c r="A261" s="43"/>
      <c r="B261" s="17" t="s">
        <v>47</v>
      </c>
      <c r="C261" s="18">
        <f t="shared" ref="C261:L261" si="43">SUM(C259:C260)</f>
        <v>270</v>
      </c>
      <c r="D261" s="18">
        <f t="shared" si="43"/>
        <v>350</v>
      </c>
      <c r="E261" s="19">
        <f t="shared" si="43"/>
        <v>3.86</v>
      </c>
      <c r="F261" s="19">
        <f t="shared" si="43"/>
        <v>5.14</v>
      </c>
      <c r="G261" s="19">
        <f t="shared" si="43"/>
        <v>4.42</v>
      </c>
      <c r="H261" s="19">
        <f t="shared" si="43"/>
        <v>5.89</v>
      </c>
      <c r="I261" s="19">
        <f t="shared" si="43"/>
        <v>25.330000000000002</v>
      </c>
      <c r="J261" s="19">
        <f t="shared" si="43"/>
        <v>33.799999999999997</v>
      </c>
      <c r="K261" s="19">
        <f t="shared" si="43"/>
        <v>155.19999999999999</v>
      </c>
      <c r="L261" s="19">
        <f t="shared" si="43"/>
        <v>207</v>
      </c>
      <c r="M261" s="56"/>
      <c r="N261" s="62"/>
      <c r="O261" s="62"/>
      <c r="P261" s="62"/>
    </row>
    <row r="262" spans="1:16">
      <c r="A262" s="35"/>
      <c r="B262" s="21" t="s">
        <v>23</v>
      </c>
      <c r="C262" s="36">
        <v>200</v>
      </c>
      <c r="D262" s="36">
        <v>250</v>
      </c>
      <c r="E262" s="40"/>
      <c r="F262" s="40"/>
      <c r="G262" s="40"/>
      <c r="H262" s="40"/>
      <c r="I262" s="40"/>
      <c r="J262" s="40"/>
      <c r="K262" s="73"/>
      <c r="L262" s="73"/>
      <c r="M262" s="71"/>
      <c r="N262" s="61"/>
      <c r="O262" s="62"/>
      <c r="P262" s="62"/>
    </row>
    <row r="263" spans="1:16">
      <c r="A263" s="4"/>
      <c r="B263" s="17" t="s">
        <v>48</v>
      </c>
      <c r="C263" s="4"/>
      <c r="D263" s="4"/>
      <c r="E263" s="19">
        <f t="shared" ref="E263:L263" si="44">SUM(E242+E246+E256+E261)</f>
        <v>27.479999999999997</v>
      </c>
      <c r="F263" s="19">
        <f t="shared" si="44"/>
        <v>35.799999999999997</v>
      </c>
      <c r="G263" s="19">
        <f t="shared" si="44"/>
        <v>20.100000000000001</v>
      </c>
      <c r="H263" s="19">
        <f t="shared" si="44"/>
        <v>26.07</v>
      </c>
      <c r="I263" s="19">
        <f t="shared" si="44"/>
        <v>148.6</v>
      </c>
      <c r="J263" s="19">
        <f t="shared" si="44"/>
        <v>198.33999999999997</v>
      </c>
      <c r="K263" s="19">
        <f t="shared" si="44"/>
        <v>882.04</v>
      </c>
      <c r="L263" s="19">
        <f t="shared" si="44"/>
        <v>1161.9000000000001</v>
      </c>
      <c r="M263" s="56"/>
      <c r="N263" s="61"/>
      <c r="O263" s="62"/>
      <c r="P263" s="62"/>
    </row>
    <row r="264" spans="1:16">
      <c r="N264" s="61"/>
      <c r="O264" s="62"/>
      <c r="P264" s="62"/>
    </row>
    <row r="265" spans="1:16">
      <c r="A265" s="142"/>
      <c r="B265" s="143"/>
      <c r="C265" s="130"/>
      <c r="D265" s="130"/>
      <c r="E265" s="130" t="s">
        <v>134</v>
      </c>
      <c r="F265" s="130"/>
      <c r="G265" s="130"/>
      <c r="H265" s="130"/>
      <c r="I265" s="130"/>
      <c r="J265" s="130"/>
      <c r="K265" s="130"/>
      <c r="L265" s="130"/>
      <c r="M265" s="135"/>
      <c r="N265" s="62"/>
      <c r="O265" s="62"/>
      <c r="P265" s="62"/>
    </row>
    <row r="266" spans="1:16" ht="26.25">
      <c r="A266" s="3" t="s">
        <v>1</v>
      </c>
      <c r="B266" s="4"/>
      <c r="C266" s="97" t="s">
        <v>2</v>
      </c>
      <c r="D266" s="119"/>
      <c r="E266" s="5" t="s">
        <v>3</v>
      </c>
      <c r="F266" s="5"/>
      <c r="G266" s="5" t="s">
        <v>4</v>
      </c>
      <c r="H266" s="5"/>
      <c r="I266" s="5" t="s">
        <v>5</v>
      </c>
      <c r="J266" s="5"/>
      <c r="K266" s="5" t="s">
        <v>6</v>
      </c>
      <c r="L266" s="5"/>
      <c r="M266" s="55" t="s">
        <v>7</v>
      </c>
      <c r="N266" s="61"/>
      <c r="O266" s="62"/>
      <c r="P266" s="62"/>
    </row>
    <row r="267" spans="1:16">
      <c r="A267" s="3" t="s">
        <v>8</v>
      </c>
      <c r="B267" s="5" t="s">
        <v>9</v>
      </c>
      <c r="C267" s="5" t="s">
        <v>10</v>
      </c>
      <c r="D267" s="5" t="s">
        <v>11</v>
      </c>
      <c r="E267" s="5" t="s">
        <v>12</v>
      </c>
      <c r="F267" s="5" t="s">
        <v>13</v>
      </c>
      <c r="G267" s="5" t="s">
        <v>12</v>
      </c>
      <c r="H267" s="5" t="s">
        <v>13</v>
      </c>
      <c r="I267" s="5" t="s">
        <v>12</v>
      </c>
      <c r="J267" s="5" t="s">
        <v>13</v>
      </c>
      <c r="K267" s="5" t="s">
        <v>12</v>
      </c>
      <c r="L267" s="5" t="s">
        <v>13</v>
      </c>
      <c r="M267" s="56"/>
      <c r="N267" s="62"/>
      <c r="O267" s="62"/>
      <c r="P267" s="62"/>
    </row>
    <row r="268" spans="1:16">
      <c r="A268" s="3"/>
      <c r="B268" s="6" t="s">
        <v>14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57"/>
      <c r="N268" s="62"/>
      <c r="O268" s="62"/>
      <c r="P268" s="62"/>
    </row>
    <row r="269" spans="1:16" ht="15" customHeight="1">
      <c r="A269" s="8" t="s">
        <v>15</v>
      </c>
      <c r="B269" s="30" t="s">
        <v>195</v>
      </c>
      <c r="C269" s="30">
        <v>150</v>
      </c>
      <c r="D269" s="30">
        <v>200</v>
      </c>
      <c r="E269" s="26">
        <v>4.9000000000000004</v>
      </c>
      <c r="F269" s="15">
        <v>6.53</v>
      </c>
      <c r="G269" s="14">
        <v>4.5</v>
      </c>
      <c r="H269" s="14">
        <v>6</v>
      </c>
      <c r="I269" s="14">
        <v>23.43</v>
      </c>
      <c r="J269" s="14">
        <v>31.23</v>
      </c>
      <c r="K269" s="14">
        <v>154.5</v>
      </c>
      <c r="L269" s="14">
        <v>206</v>
      </c>
      <c r="M269" s="58" t="s">
        <v>172</v>
      </c>
      <c r="N269" s="62"/>
      <c r="O269" s="62"/>
      <c r="P269" s="62"/>
    </row>
    <row r="270" spans="1:16">
      <c r="A270" s="11"/>
      <c r="B270" s="4" t="s">
        <v>136</v>
      </c>
      <c r="C270" s="111">
        <v>30</v>
      </c>
      <c r="D270" s="111">
        <v>40</v>
      </c>
      <c r="E270" s="29">
        <v>3.6</v>
      </c>
      <c r="F270" s="28">
        <v>4.9000000000000004</v>
      </c>
      <c r="G270" s="29">
        <v>2.1</v>
      </c>
      <c r="H270" s="29">
        <v>2.9</v>
      </c>
      <c r="I270" s="29">
        <v>10.5</v>
      </c>
      <c r="J270" s="29">
        <v>14</v>
      </c>
      <c r="K270" s="29">
        <v>78</v>
      </c>
      <c r="L270" s="29">
        <v>104</v>
      </c>
      <c r="M270" s="67" t="s">
        <v>19</v>
      </c>
      <c r="N270" s="62"/>
      <c r="O270" s="62"/>
      <c r="P270" s="62"/>
    </row>
    <row r="271" spans="1:16">
      <c r="A271" s="11"/>
      <c r="B271" s="4" t="s">
        <v>72</v>
      </c>
      <c r="C271" s="4">
        <v>180</v>
      </c>
      <c r="D271" s="4">
        <v>200</v>
      </c>
      <c r="E271" s="14">
        <v>2.7</v>
      </c>
      <c r="F271" s="15">
        <v>3</v>
      </c>
      <c r="G271" s="14">
        <v>2.6</v>
      </c>
      <c r="H271" s="14">
        <v>2.9</v>
      </c>
      <c r="I271" s="14">
        <v>12.02</v>
      </c>
      <c r="J271" s="14">
        <v>13.4</v>
      </c>
      <c r="K271" s="14">
        <v>80.099999999999994</v>
      </c>
      <c r="L271" s="14">
        <v>89</v>
      </c>
      <c r="M271" s="58" t="s">
        <v>73</v>
      </c>
      <c r="N271" s="62"/>
      <c r="O271" s="62"/>
      <c r="P271" s="62"/>
    </row>
    <row r="272" spans="1:16">
      <c r="A272" s="16"/>
      <c r="B272" s="17" t="s">
        <v>22</v>
      </c>
      <c r="C272" s="18">
        <f t="shared" ref="C272:L272" si="45">SUM(C269:C271)</f>
        <v>360</v>
      </c>
      <c r="D272" s="18">
        <f t="shared" si="45"/>
        <v>440</v>
      </c>
      <c r="E272" s="19">
        <f t="shared" si="45"/>
        <v>11.2</v>
      </c>
      <c r="F272" s="19">
        <f t="shared" si="45"/>
        <v>14.43</v>
      </c>
      <c r="G272" s="19">
        <f t="shared" si="45"/>
        <v>9.1999999999999993</v>
      </c>
      <c r="H272" s="19">
        <f t="shared" si="45"/>
        <v>11.8</v>
      </c>
      <c r="I272" s="19">
        <f t="shared" si="45"/>
        <v>45.95</v>
      </c>
      <c r="J272" s="19">
        <f t="shared" si="45"/>
        <v>58.63</v>
      </c>
      <c r="K272" s="19">
        <f t="shared" si="45"/>
        <v>312.60000000000002</v>
      </c>
      <c r="L272" s="19">
        <f t="shared" si="45"/>
        <v>399</v>
      </c>
      <c r="M272" s="56"/>
      <c r="N272" s="61"/>
      <c r="O272" s="62"/>
      <c r="P272" s="62"/>
    </row>
    <row r="273" spans="1:16">
      <c r="A273" s="35"/>
      <c r="B273" s="21" t="s">
        <v>23</v>
      </c>
      <c r="C273" s="31">
        <v>350</v>
      </c>
      <c r="D273" s="36">
        <v>400</v>
      </c>
      <c r="E273" s="40"/>
      <c r="F273" s="40"/>
      <c r="G273" s="40"/>
      <c r="H273" s="40"/>
      <c r="I273" s="40"/>
      <c r="J273" s="40"/>
      <c r="K273" s="73"/>
      <c r="L273" s="73"/>
      <c r="M273" s="71"/>
      <c r="N273" s="99"/>
      <c r="O273" s="62"/>
      <c r="P273" s="62"/>
    </row>
    <row r="274" spans="1:16">
      <c r="A274" s="6"/>
      <c r="B274" s="7"/>
      <c r="C274" s="7"/>
      <c r="D274" s="7"/>
      <c r="E274" s="6" t="s">
        <v>24</v>
      </c>
      <c r="F274" s="7"/>
      <c r="G274" s="7"/>
      <c r="H274" s="7"/>
      <c r="I274" s="7"/>
      <c r="J274" s="7"/>
      <c r="K274" s="7"/>
      <c r="L274" s="7"/>
      <c r="M274" s="78"/>
      <c r="N274" s="99"/>
      <c r="O274" s="62"/>
      <c r="P274" s="62"/>
    </row>
    <row r="275" spans="1:16">
      <c r="A275" s="5" t="s">
        <v>25</v>
      </c>
      <c r="B275" s="59" t="s">
        <v>158</v>
      </c>
      <c r="C275" s="4">
        <v>100</v>
      </c>
      <c r="D275" s="4">
        <v>100</v>
      </c>
      <c r="E275" s="133">
        <v>0.11</v>
      </c>
      <c r="F275" s="133">
        <v>0.11</v>
      </c>
      <c r="G275" s="133">
        <v>0.05</v>
      </c>
      <c r="H275" s="133">
        <v>0.05</v>
      </c>
      <c r="I275" s="133">
        <v>8.34</v>
      </c>
      <c r="J275" s="133">
        <v>8.34</v>
      </c>
      <c r="K275" s="133">
        <v>32.5</v>
      </c>
      <c r="L275" s="133">
        <v>32.5</v>
      </c>
      <c r="M275" s="140" t="s">
        <v>58</v>
      </c>
      <c r="N275" s="62"/>
      <c r="O275" s="62"/>
      <c r="P275" s="62"/>
    </row>
    <row r="276" spans="1:16">
      <c r="A276" s="5"/>
      <c r="B276" s="17" t="s">
        <v>27</v>
      </c>
      <c r="C276" s="4"/>
      <c r="D276" s="4"/>
      <c r="E276" s="17">
        <f>SUM(E275)</f>
        <v>0.11</v>
      </c>
      <c r="F276" s="17">
        <f t="shared" ref="F276:L276" si="46">SUM(F275)</f>
        <v>0.11</v>
      </c>
      <c r="G276" s="17">
        <f t="shared" si="46"/>
        <v>0.05</v>
      </c>
      <c r="H276" s="17">
        <f t="shared" si="46"/>
        <v>0.05</v>
      </c>
      <c r="I276" s="17">
        <f t="shared" si="46"/>
        <v>8.34</v>
      </c>
      <c r="J276" s="17">
        <f t="shared" si="46"/>
        <v>8.34</v>
      </c>
      <c r="K276" s="17">
        <f t="shared" si="46"/>
        <v>32.5</v>
      </c>
      <c r="L276" s="17">
        <f t="shared" si="46"/>
        <v>32.5</v>
      </c>
      <c r="M276" s="56"/>
      <c r="N276" s="62"/>
      <c r="O276" s="62"/>
      <c r="P276" s="62"/>
    </row>
    <row r="277" spans="1:16">
      <c r="A277" s="35"/>
      <c r="B277" s="20"/>
      <c r="C277" s="35"/>
      <c r="D277" s="35"/>
      <c r="E277" s="83"/>
      <c r="F277" s="83"/>
      <c r="G277" s="83"/>
      <c r="H277" s="83"/>
      <c r="I277" s="20"/>
      <c r="J277" s="20"/>
      <c r="K277" s="100"/>
      <c r="L277" s="100"/>
      <c r="M277" s="71"/>
      <c r="N277" s="62"/>
      <c r="O277" s="62"/>
      <c r="P277" s="62"/>
    </row>
    <row r="278" spans="1:16">
      <c r="A278" s="6"/>
      <c r="B278" s="7"/>
      <c r="C278" s="7"/>
      <c r="D278" s="7"/>
      <c r="E278" s="6" t="s">
        <v>28</v>
      </c>
      <c r="F278" s="7"/>
      <c r="G278" s="7"/>
      <c r="H278" s="7"/>
      <c r="I278" s="7"/>
      <c r="J278" s="7"/>
      <c r="K278" s="7"/>
      <c r="L278" s="7"/>
      <c r="M278" s="78"/>
      <c r="N278" s="62"/>
      <c r="O278" s="62"/>
      <c r="P278" s="62"/>
    </row>
    <row r="279" spans="1:16">
      <c r="A279" s="42"/>
      <c r="B279" s="4" t="s">
        <v>131</v>
      </c>
      <c r="C279" s="4">
        <v>150</v>
      </c>
      <c r="D279" s="4">
        <v>180</v>
      </c>
      <c r="E279" s="14">
        <v>1.3</v>
      </c>
      <c r="F279" s="15">
        <v>1.55</v>
      </c>
      <c r="G279" s="14">
        <v>3.25</v>
      </c>
      <c r="H279" s="14">
        <v>3.9</v>
      </c>
      <c r="I279" s="14">
        <v>7.71</v>
      </c>
      <c r="J279" s="14">
        <v>9.25</v>
      </c>
      <c r="K279" s="14">
        <v>65.25</v>
      </c>
      <c r="L279" s="14">
        <v>78.3</v>
      </c>
      <c r="M279" s="58" t="s">
        <v>132</v>
      </c>
      <c r="N279" s="62"/>
      <c r="O279" s="62"/>
      <c r="P279" s="62"/>
    </row>
    <row r="280" spans="1:16">
      <c r="A280" s="42"/>
      <c r="B280" s="4" t="s">
        <v>139</v>
      </c>
      <c r="C280" s="4">
        <v>150</v>
      </c>
      <c r="D280" s="4">
        <v>180</v>
      </c>
      <c r="E280" s="108">
        <v>14.85</v>
      </c>
      <c r="F280" s="15">
        <v>17.8</v>
      </c>
      <c r="G280" s="14">
        <v>16.36</v>
      </c>
      <c r="H280" s="14">
        <v>19.63</v>
      </c>
      <c r="I280" s="14">
        <v>14.4</v>
      </c>
      <c r="J280" s="14">
        <v>17.3</v>
      </c>
      <c r="K280" s="14">
        <v>265.5</v>
      </c>
      <c r="L280" s="14">
        <v>319</v>
      </c>
      <c r="M280" s="58" t="s">
        <v>140</v>
      </c>
      <c r="N280" s="62"/>
      <c r="O280" s="62"/>
      <c r="P280" s="62"/>
    </row>
    <row r="281" spans="1:16">
      <c r="A281" s="42"/>
      <c r="B281" s="27" t="s">
        <v>118</v>
      </c>
      <c r="C281" s="27">
        <v>150</v>
      </c>
      <c r="D281" s="27">
        <v>180</v>
      </c>
      <c r="E281" s="29">
        <v>0.21</v>
      </c>
      <c r="F281" s="28">
        <v>0.25</v>
      </c>
      <c r="G281" s="29">
        <v>0.01</v>
      </c>
      <c r="H281" s="29">
        <v>0.01</v>
      </c>
      <c r="I281" s="29">
        <v>13.9</v>
      </c>
      <c r="J281" s="29">
        <v>16.63</v>
      </c>
      <c r="K281" s="29">
        <v>53.25</v>
      </c>
      <c r="L281" s="29">
        <v>63.9</v>
      </c>
      <c r="M281" s="67" t="s">
        <v>80</v>
      </c>
      <c r="N281" s="62"/>
      <c r="O281" s="62"/>
      <c r="P281" s="62"/>
    </row>
    <row r="282" spans="1:16">
      <c r="A282" s="42"/>
      <c r="B282" s="30" t="s">
        <v>40</v>
      </c>
      <c r="C282" s="30">
        <v>30</v>
      </c>
      <c r="D282" s="30">
        <v>37</v>
      </c>
      <c r="E282" s="14">
        <v>2.1</v>
      </c>
      <c r="F282" s="15">
        <v>2.59</v>
      </c>
      <c r="G282" s="14">
        <v>0.32</v>
      </c>
      <c r="H282" s="14">
        <v>0.4</v>
      </c>
      <c r="I282" s="14">
        <v>13.9</v>
      </c>
      <c r="J282" s="14">
        <v>17.13</v>
      </c>
      <c r="K282" s="14">
        <v>64.8</v>
      </c>
      <c r="L282" s="14">
        <v>79.900000000000006</v>
      </c>
      <c r="M282" s="72" t="s">
        <v>39</v>
      </c>
      <c r="N282" s="62"/>
      <c r="O282" s="62"/>
      <c r="P282" s="62"/>
    </row>
    <row r="283" spans="1:16">
      <c r="A283" s="43"/>
      <c r="B283" s="4" t="s">
        <v>99</v>
      </c>
      <c r="C283" s="4">
        <v>15</v>
      </c>
      <c r="D283" s="4">
        <v>20</v>
      </c>
      <c r="E283" s="14">
        <v>1.1000000000000001</v>
      </c>
      <c r="F283" s="15">
        <v>1.48</v>
      </c>
      <c r="G283" s="14">
        <v>0.74</v>
      </c>
      <c r="H283" s="14">
        <v>0.98</v>
      </c>
      <c r="I283" s="14">
        <v>8.0399999999999991</v>
      </c>
      <c r="J283" s="14">
        <v>10.72</v>
      </c>
      <c r="K283" s="14">
        <v>43.9</v>
      </c>
      <c r="L283" s="14">
        <v>58.5</v>
      </c>
      <c r="M283" s="58" t="s">
        <v>39</v>
      </c>
      <c r="N283" s="61"/>
      <c r="O283" s="62"/>
      <c r="P283" s="62"/>
    </row>
    <row r="284" spans="1:16">
      <c r="A284" s="4"/>
      <c r="B284" s="17" t="s">
        <v>41</v>
      </c>
      <c r="C284" s="18">
        <f t="shared" ref="C284:L284" si="47">SUM(C279:C283)</f>
        <v>495</v>
      </c>
      <c r="D284" s="18">
        <f t="shared" si="47"/>
        <v>597</v>
      </c>
      <c r="E284" s="17">
        <f t="shared" si="47"/>
        <v>19.560000000000002</v>
      </c>
      <c r="F284" s="17">
        <f t="shared" si="47"/>
        <v>23.67</v>
      </c>
      <c r="G284" s="17">
        <f t="shared" si="47"/>
        <v>20.68</v>
      </c>
      <c r="H284" s="17">
        <f t="shared" si="47"/>
        <v>24.919999999999998</v>
      </c>
      <c r="I284" s="17">
        <f t="shared" si="47"/>
        <v>57.949999999999996</v>
      </c>
      <c r="J284" s="17">
        <f t="shared" si="47"/>
        <v>71.03</v>
      </c>
      <c r="K284" s="17">
        <f t="shared" si="47"/>
        <v>492.7</v>
      </c>
      <c r="L284" s="17">
        <f t="shared" si="47"/>
        <v>599.6</v>
      </c>
      <c r="M284" s="152"/>
      <c r="N284" s="61"/>
      <c r="O284" s="62"/>
      <c r="P284" s="62"/>
    </row>
    <row r="285" spans="1:16">
      <c r="A285" s="35"/>
      <c r="B285" s="21" t="s">
        <v>23</v>
      </c>
      <c r="C285" s="31">
        <v>450</v>
      </c>
      <c r="D285" s="36">
        <v>600</v>
      </c>
      <c r="E285" s="40"/>
      <c r="F285" s="40"/>
      <c r="G285" s="40"/>
      <c r="H285" s="40"/>
      <c r="I285" s="40"/>
      <c r="J285" s="40"/>
      <c r="K285" s="73"/>
      <c r="L285" s="73"/>
      <c r="M285" s="71"/>
      <c r="N285" s="99"/>
      <c r="O285" s="62"/>
      <c r="P285" s="62"/>
    </row>
    <row r="286" spans="1:16">
      <c r="A286" s="41" t="s">
        <v>43</v>
      </c>
      <c r="B286" s="7"/>
      <c r="C286" s="7"/>
      <c r="D286" s="7"/>
      <c r="E286" s="6" t="s">
        <v>42</v>
      </c>
      <c r="F286" s="7"/>
      <c r="G286" s="7"/>
      <c r="H286" s="7"/>
      <c r="I286" s="7"/>
      <c r="J286" s="7"/>
      <c r="K286" s="7"/>
      <c r="L286" s="7"/>
      <c r="M286" s="153"/>
      <c r="N286" s="62"/>
      <c r="O286" s="62"/>
      <c r="P286" s="62"/>
    </row>
    <row r="287" spans="1:16">
      <c r="A287" s="42"/>
      <c r="B287" s="4" t="s">
        <v>141</v>
      </c>
      <c r="C287" s="4">
        <v>60</v>
      </c>
      <c r="D287" s="4">
        <v>70</v>
      </c>
      <c r="E287" s="14">
        <v>3.6</v>
      </c>
      <c r="F287" s="15">
        <v>4.2</v>
      </c>
      <c r="G287" s="14">
        <v>2.9</v>
      </c>
      <c r="H287" s="14">
        <v>3.4</v>
      </c>
      <c r="I287" s="14">
        <v>23.3</v>
      </c>
      <c r="J287" s="14">
        <v>32.299999999999997</v>
      </c>
      <c r="K287" s="14">
        <v>183</v>
      </c>
      <c r="L287" s="14">
        <v>213.5</v>
      </c>
      <c r="M287" s="58" t="s">
        <v>66</v>
      </c>
      <c r="N287" s="62"/>
      <c r="O287" s="62"/>
      <c r="P287" s="62"/>
    </row>
    <row r="288" spans="1:16">
      <c r="A288" s="43"/>
      <c r="B288" s="4" t="s">
        <v>84</v>
      </c>
      <c r="C288" s="4">
        <v>150</v>
      </c>
      <c r="D288" s="27">
        <v>200</v>
      </c>
      <c r="E288" s="29">
        <v>0.03</v>
      </c>
      <c r="F288" s="28">
        <v>0.04</v>
      </c>
      <c r="G288" s="29">
        <v>0.01</v>
      </c>
      <c r="H288" s="29">
        <v>0.01</v>
      </c>
      <c r="I288" s="29">
        <v>6.82</v>
      </c>
      <c r="J288" s="29">
        <v>9.1</v>
      </c>
      <c r="K288" s="29">
        <v>26.2</v>
      </c>
      <c r="L288" s="29">
        <v>35</v>
      </c>
      <c r="M288" s="122">
        <v>45940</v>
      </c>
      <c r="N288" s="62"/>
      <c r="O288" s="62"/>
      <c r="P288" s="62"/>
    </row>
    <row r="289" spans="1:16">
      <c r="A289" s="144"/>
      <c r="B289" s="17" t="s">
        <v>47</v>
      </c>
      <c r="C289" s="18">
        <f t="shared" ref="C289:L289" si="48">SUM(C287:C288)</f>
        <v>210</v>
      </c>
      <c r="D289" s="18">
        <f t="shared" si="48"/>
        <v>270</v>
      </c>
      <c r="E289" s="19">
        <f t="shared" si="48"/>
        <v>3.63</v>
      </c>
      <c r="F289" s="19">
        <f t="shared" si="48"/>
        <v>4.24</v>
      </c>
      <c r="G289" s="19">
        <f t="shared" si="48"/>
        <v>2.9099999999999997</v>
      </c>
      <c r="H289" s="19">
        <f t="shared" si="48"/>
        <v>3.4099999999999997</v>
      </c>
      <c r="I289" s="19">
        <f t="shared" si="48"/>
        <v>30.12</v>
      </c>
      <c r="J289" s="19">
        <f t="shared" si="48"/>
        <v>41.4</v>
      </c>
      <c r="K289" s="19">
        <f t="shared" si="48"/>
        <v>209.2</v>
      </c>
      <c r="L289" s="19">
        <f t="shared" si="48"/>
        <v>248.5</v>
      </c>
      <c r="M289" s="154"/>
      <c r="N289" s="62"/>
      <c r="O289" s="62"/>
      <c r="P289" s="62"/>
    </row>
    <row r="290" spans="1:16">
      <c r="A290" s="35"/>
      <c r="B290" s="21" t="s">
        <v>23</v>
      </c>
      <c r="C290" s="36">
        <v>200</v>
      </c>
      <c r="D290" s="36">
        <v>250</v>
      </c>
      <c r="E290" s="40"/>
      <c r="F290" s="40"/>
      <c r="G290" s="40"/>
      <c r="H290" s="40"/>
      <c r="I290" s="40"/>
      <c r="J290" s="40"/>
      <c r="K290" s="73"/>
      <c r="L290" s="73"/>
      <c r="M290" s="71"/>
      <c r="N290" s="62"/>
      <c r="O290" s="62"/>
      <c r="P290" s="62"/>
    </row>
    <row r="291" spans="1:16">
      <c r="B291" s="17" t="s">
        <v>48</v>
      </c>
      <c r="C291" s="4"/>
      <c r="D291" s="4"/>
      <c r="E291" s="19">
        <f t="shared" ref="E291:L291" si="49">SUM(E272+E276+E284+E289)</f>
        <v>34.5</v>
      </c>
      <c r="F291" s="19">
        <f t="shared" si="49"/>
        <v>42.45</v>
      </c>
      <c r="G291" s="19">
        <f t="shared" si="49"/>
        <v>32.839999999999996</v>
      </c>
      <c r="H291" s="19">
        <f t="shared" si="49"/>
        <v>40.179999999999993</v>
      </c>
      <c r="I291" s="19">
        <f t="shared" si="49"/>
        <v>142.36000000000001</v>
      </c>
      <c r="J291" s="19">
        <f t="shared" si="49"/>
        <v>179.4</v>
      </c>
      <c r="K291" s="19">
        <f t="shared" si="49"/>
        <v>1047</v>
      </c>
      <c r="L291" s="19">
        <f t="shared" si="49"/>
        <v>1279.5999999999999</v>
      </c>
      <c r="M291" s="56"/>
      <c r="N291" s="62"/>
      <c r="O291" s="62"/>
    </row>
    <row r="292" spans="1:16">
      <c r="B292" s="77" t="s">
        <v>142</v>
      </c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N292" s="61"/>
      <c r="O292" s="62"/>
      <c r="P292" s="62"/>
    </row>
    <row r="293" spans="1:16">
      <c r="B293" s="15"/>
      <c r="C293" s="15"/>
      <c r="D293" s="15"/>
      <c r="E293" s="145" t="s">
        <v>3</v>
      </c>
      <c r="F293" s="146"/>
      <c r="G293" s="145" t="s">
        <v>4</v>
      </c>
      <c r="H293" s="146"/>
      <c r="I293" s="145" t="s">
        <v>5</v>
      </c>
      <c r="J293" s="146"/>
      <c r="K293" s="145" t="s">
        <v>6</v>
      </c>
      <c r="L293" s="146"/>
      <c r="M293" s="155"/>
      <c r="N293" s="61"/>
      <c r="O293" s="62"/>
      <c r="P293" s="62"/>
    </row>
    <row r="294" spans="1:16">
      <c r="B294" s="15"/>
      <c r="C294" s="15"/>
      <c r="D294" s="15"/>
      <c r="E294" s="15" t="s">
        <v>143</v>
      </c>
      <c r="F294" s="15" t="s">
        <v>144</v>
      </c>
      <c r="G294" s="15" t="s">
        <v>143</v>
      </c>
      <c r="H294" s="15" t="s">
        <v>144</v>
      </c>
      <c r="I294" s="15" t="s">
        <v>12</v>
      </c>
      <c r="J294" s="15" t="s">
        <v>144</v>
      </c>
      <c r="K294" s="15" t="s">
        <v>143</v>
      </c>
      <c r="L294" s="15" t="s">
        <v>144</v>
      </c>
      <c r="M294" s="156"/>
      <c r="N294" s="61"/>
      <c r="O294" s="62"/>
      <c r="P294" s="62"/>
    </row>
    <row r="295" spans="1:16">
      <c r="B295" s="147" t="s">
        <v>145</v>
      </c>
      <c r="C295" s="147"/>
      <c r="D295" s="147"/>
      <c r="E295" s="148">
        <f>(E28+E57+E86+E116+E144+E173+E203+E232+E263+E291)/10</f>
        <v>35.605000000000004</v>
      </c>
      <c r="F295" s="148">
        <f>(F28+F57+F86+F116+F144+F173+F203+F232+F263+F291)/10</f>
        <v>44.781000000000006</v>
      </c>
      <c r="G295" s="148">
        <v>34.6</v>
      </c>
      <c r="H295" s="148">
        <v>43.6</v>
      </c>
      <c r="I295" s="148">
        <f>(I28+I57+I86+I116+I144+I173+I203+I232+I263+I291)/10</f>
        <v>151.83099999999999</v>
      </c>
      <c r="J295" s="148">
        <f>(J28+J57+J86+J116+J144+J173+J203+J232+J263+J291)/10</f>
        <v>187.244</v>
      </c>
      <c r="K295" s="148">
        <f>(K28+K57+K86+K116+K144+K173+K203+K232+K263+K291)/10</f>
        <v>1036.5510000000002</v>
      </c>
      <c r="L295" s="148">
        <f>(L28+L57+L86+L116+L144+L173+L203+L232+L263+L291)/10</f>
        <v>1293.0369999999998</v>
      </c>
      <c r="M295" s="156"/>
      <c r="N295" s="98"/>
      <c r="O295" s="62"/>
      <c r="P295" s="62"/>
    </row>
    <row r="296" spans="1:16">
      <c r="B296" s="15" t="s">
        <v>146</v>
      </c>
      <c r="C296" s="15"/>
      <c r="D296" s="15"/>
      <c r="E296" s="149">
        <v>31.5</v>
      </c>
      <c r="F296" s="149">
        <v>40.5</v>
      </c>
      <c r="G296" s="149">
        <v>35.25</v>
      </c>
      <c r="H296" s="149">
        <v>45</v>
      </c>
      <c r="I296" s="149">
        <v>152.19999999999999</v>
      </c>
      <c r="J296" s="149">
        <v>195.7</v>
      </c>
      <c r="K296" s="149">
        <v>1050</v>
      </c>
      <c r="L296" s="149">
        <v>1350</v>
      </c>
      <c r="M296" s="156"/>
      <c r="N296" s="62"/>
      <c r="O296" s="62"/>
      <c r="P296" s="62"/>
    </row>
    <row r="297" spans="1:16">
      <c r="B297" s="150" t="s">
        <v>147</v>
      </c>
      <c r="C297" s="147"/>
      <c r="D297" s="147"/>
      <c r="E297" s="151">
        <f>E295*100/E296</f>
        <v>113.03174603174605</v>
      </c>
      <c r="F297" s="151">
        <f>F295*100/F296</f>
        <v>110.57037037037038</v>
      </c>
      <c r="G297" s="151">
        <f t="shared" ref="G297:L297" si="50">G295*100/G296</f>
        <v>98.156028368794324</v>
      </c>
      <c r="H297" s="151">
        <f t="shared" si="50"/>
        <v>96.888888888888886</v>
      </c>
      <c r="I297" s="151">
        <f t="shared" si="50"/>
        <v>99.75755584756898</v>
      </c>
      <c r="J297" s="151">
        <f t="shared" si="50"/>
        <v>95.679100664282075</v>
      </c>
      <c r="K297" s="151">
        <f t="shared" si="50"/>
        <v>98.71914285714287</v>
      </c>
      <c r="L297" s="151">
        <f t="shared" si="50"/>
        <v>95.780518518518505</v>
      </c>
      <c r="M297" s="156"/>
      <c r="N297" s="62"/>
      <c r="O297" s="62"/>
      <c r="P297" s="62"/>
    </row>
    <row r="298" spans="1:16">
      <c r="M298" s="156"/>
      <c r="N298" s="62"/>
      <c r="O298" s="62"/>
      <c r="P298" s="62"/>
    </row>
    <row r="299" spans="1:16">
      <c r="N299" s="62"/>
      <c r="O299" s="62"/>
      <c r="P299" s="62"/>
    </row>
    <row r="300" spans="1:16">
      <c r="N300" s="62"/>
      <c r="O300" s="62"/>
      <c r="P300" s="62"/>
    </row>
    <row r="301" spans="1:16">
      <c r="N301" s="61"/>
      <c r="O301" s="62"/>
      <c r="P301" s="62"/>
    </row>
    <row r="302" spans="1:16">
      <c r="N302" s="61"/>
      <c r="O302" s="62"/>
      <c r="P302" s="62"/>
    </row>
    <row r="303" spans="1:16">
      <c r="N303" s="61"/>
      <c r="O303" s="62"/>
      <c r="P303" s="62"/>
    </row>
    <row r="304" spans="1:16">
      <c r="N304" s="62"/>
      <c r="O304" s="62"/>
      <c r="P304" s="62"/>
    </row>
  </sheetData>
  <pageMargins left="0.25" right="0.25" top="0.75" bottom="0.75" header="0.3" footer="0.3"/>
  <pageSetup paperSize="9" scale="1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2025-03-24T03:42:59Z</cp:lastPrinted>
  <dcterms:created xsi:type="dcterms:W3CDTF">2015-08-25T16:54:00Z</dcterms:created>
  <dcterms:modified xsi:type="dcterms:W3CDTF">2025-03-24T03:45:17Z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CD804A23560342A68DF156915536D4FF_12</vt:lpwstr>
  </property>
  <property fmtid="{D5CDD505-2E9C-101B-9397-08002B2CF9AE}" pid="3" name="KSOProductBuildVer">
    <vt:lpwstr>1049-12.2.0.13306</vt:lpwstr>
  </property>
</Properties>
</file>